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HP関係\情報公開資料\平成29年度\"/>
    </mc:Choice>
  </mc:AlternateContent>
  <xr:revisionPtr revIDLastSave="0" documentId="12_ncr:500000_{4D122FCC-90D7-47C1-9CBD-B31D30AE980E}" xr6:coauthVersionLast="31" xr6:coauthVersionMax="31" xr10:uidLastSave="{00000000-0000-0000-0000-000000000000}"/>
  <bookViews>
    <workbookView xWindow="0" yWindow="0" windowWidth="19770" windowHeight="7125" xr2:uid="{00000000-000D-0000-FFFF-FFFF00000000}"/>
  </bookViews>
  <sheets>
    <sheet name="正味財産増減計算書内訳表" sheetId="1" r:id="rId1"/>
    <sheet name="正味財産増減計算書内訳表 (増減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2" l="1"/>
  <c r="V90" i="2"/>
  <c r="V85" i="2"/>
  <c r="V82" i="2"/>
  <c r="V80" i="2"/>
  <c r="T74" i="2"/>
  <c r="P74" i="2"/>
  <c r="N74" i="2"/>
  <c r="J74" i="2"/>
  <c r="H74" i="2"/>
  <c r="V73" i="2"/>
  <c r="Y73" i="2" s="1"/>
  <c r="V72" i="2"/>
  <c r="V71" i="2"/>
  <c r="V70" i="2"/>
  <c r="Y70" i="2" s="1"/>
  <c r="V69" i="2"/>
  <c r="Y69" i="2" s="1"/>
  <c r="V68" i="2"/>
  <c r="Y68" i="2" s="1"/>
  <c r="V67" i="2"/>
  <c r="Y67" i="2" s="1"/>
  <c r="V66" i="2"/>
  <c r="Y66" i="2" s="1"/>
  <c r="V65" i="2"/>
  <c r="Y65" i="2" s="1"/>
  <c r="V64" i="2"/>
  <c r="Y64" i="2" s="1"/>
  <c r="V63" i="2"/>
  <c r="Y63" i="2" s="1"/>
  <c r="V61" i="2"/>
  <c r="Y61" i="2" s="1"/>
  <c r="V60" i="2"/>
  <c r="Y60" i="2" s="1"/>
  <c r="V59" i="2"/>
  <c r="Y59" i="2" s="1"/>
  <c r="V58" i="2"/>
  <c r="Y58" i="2" s="1"/>
  <c r="V57" i="2"/>
  <c r="Y57" i="2" s="1"/>
  <c r="V56" i="2"/>
  <c r="Y56" i="2" s="1"/>
  <c r="V54" i="2"/>
  <c r="Y54" i="2" s="1"/>
  <c r="T53" i="2"/>
  <c r="V53" i="2" s="1"/>
  <c r="Y53" i="2" s="1"/>
  <c r="L52" i="2"/>
  <c r="V52" i="2" s="1"/>
  <c r="Y52" i="2" s="1"/>
  <c r="R51" i="2"/>
  <c r="L51" i="2"/>
  <c r="L50" i="2"/>
  <c r="V50" i="2" s="1"/>
  <c r="R49" i="2"/>
  <c r="V49" i="2" s="1"/>
  <c r="Y49" i="2" s="1"/>
  <c r="L48" i="2"/>
  <c r="V48" i="2" s="1"/>
  <c r="Y48" i="2" s="1"/>
  <c r="L47" i="2"/>
  <c r="V47" i="2" s="1"/>
  <c r="Y47" i="2" s="1"/>
  <c r="L46" i="2"/>
  <c r="V46" i="2" s="1"/>
  <c r="Y46" i="2" s="1"/>
  <c r="R45" i="2"/>
  <c r="L45" i="2"/>
  <c r="R44" i="2"/>
  <c r="L44" i="2"/>
  <c r="L42" i="2"/>
  <c r="V42" i="2" s="1"/>
  <c r="Y42" i="2" s="1"/>
  <c r="L40" i="2"/>
  <c r="V40" i="2" s="1"/>
  <c r="Y40" i="2" s="1"/>
  <c r="R39" i="2"/>
  <c r="L39" i="2"/>
  <c r="R38" i="2"/>
  <c r="L38" i="2"/>
  <c r="L37" i="2"/>
  <c r="V37" i="2" s="1"/>
  <c r="Y37" i="2" s="1"/>
  <c r="R35" i="2"/>
  <c r="L35" i="2"/>
  <c r="R33" i="2"/>
  <c r="L33" i="2"/>
  <c r="L32" i="2"/>
  <c r="V32" i="2" s="1"/>
  <c r="R31" i="2"/>
  <c r="L31" i="2"/>
  <c r="L30" i="2"/>
  <c r="V30" i="2" s="1"/>
  <c r="P29" i="2"/>
  <c r="N29" i="2"/>
  <c r="J29" i="2"/>
  <c r="H29" i="2"/>
  <c r="P27" i="2"/>
  <c r="N27" i="2"/>
  <c r="J27" i="2"/>
  <c r="R26" i="2"/>
  <c r="L26" i="2"/>
  <c r="R25" i="2"/>
  <c r="L25" i="2"/>
  <c r="L24" i="2"/>
  <c r="V24" i="2" s="1"/>
  <c r="Y24" i="2" s="1"/>
  <c r="L23" i="2"/>
  <c r="V23" i="2" s="1"/>
  <c r="Y23" i="2" s="1"/>
  <c r="L22" i="2"/>
  <c r="V22" i="2" s="1"/>
  <c r="Y22" i="2" s="1"/>
  <c r="L21" i="2"/>
  <c r="V21" i="2" s="1"/>
  <c r="Y21" i="2" s="1"/>
  <c r="R20" i="2"/>
  <c r="L20" i="2"/>
  <c r="R19" i="2"/>
  <c r="L19" i="2"/>
  <c r="L18" i="2"/>
  <c r="V18" i="2" s="1"/>
  <c r="Y18" i="2" s="1"/>
  <c r="L17" i="2"/>
  <c r="V17" i="2" s="1"/>
  <c r="Y17" i="2" s="1"/>
  <c r="R16" i="2"/>
  <c r="H16" i="2"/>
  <c r="L16" i="2" s="1"/>
  <c r="L15" i="2"/>
  <c r="V15" i="2" s="1"/>
  <c r="Y15" i="2" s="1"/>
  <c r="L14" i="2"/>
  <c r="V14" i="2" s="1"/>
  <c r="Y14" i="2" s="1"/>
  <c r="T13" i="2"/>
  <c r="T27" i="2" s="1"/>
  <c r="T75" i="2" s="1"/>
  <c r="T77" i="2" s="1"/>
  <c r="H13" i="2"/>
  <c r="H27" i="2" s="1"/>
  <c r="H75" i="2" s="1"/>
  <c r="H77" i="2" s="1"/>
  <c r="L12" i="2"/>
  <c r="V12" i="2" s="1"/>
  <c r="L11" i="2"/>
  <c r="V16" i="2" l="1"/>
  <c r="Y16" i="2" s="1"/>
  <c r="N75" i="2"/>
  <c r="N77" i="2" s="1"/>
  <c r="V20" i="2"/>
  <c r="Y20" i="2" s="1"/>
  <c r="V26" i="2"/>
  <c r="V39" i="2"/>
  <c r="Y39" i="2" s="1"/>
  <c r="V44" i="2"/>
  <c r="Y44" i="2" s="1"/>
  <c r="P75" i="2"/>
  <c r="P77" i="2" s="1"/>
  <c r="L13" i="2"/>
  <c r="V13" i="2" s="1"/>
  <c r="Y13" i="2" s="1"/>
  <c r="L74" i="2"/>
  <c r="V83" i="2"/>
  <c r="R74" i="2"/>
  <c r="V19" i="2"/>
  <c r="Y19" i="2" s="1"/>
  <c r="V31" i="2"/>
  <c r="V38" i="2"/>
  <c r="Y38" i="2" s="1"/>
  <c r="V45" i="2"/>
  <c r="Y45" i="2" s="1"/>
  <c r="V25" i="2"/>
  <c r="Y25" i="2" s="1"/>
  <c r="V35" i="2"/>
  <c r="Y35" i="2" s="1"/>
  <c r="R29" i="2"/>
  <c r="V33" i="2"/>
  <c r="Y33" i="2" s="1"/>
  <c r="V11" i="2"/>
  <c r="L29" i="2"/>
  <c r="R27" i="2"/>
  <c r="J75" i="2"/>
  <c r="J77" i="2" s="1"/>
  <c r="V51" i="2"/>
  <c r="Y51" i="2" s="1"/>
  <c r="L45" i="1"/>
  <c r="V45" i="1" s="1"/>
  <c r="R75" i="2" l="1"/>
  <c r="R77" i="2" s="1"/>
  <c r="L27" i="2"/>
  <c r="L75" i="2" s="1"/>
  <c r="L77" i="2" s="1"/>
  <c r="V29" i="2"/>
  <c r="V74" i="2" s="1"/>
  <c r="Y74" i="2" s="1"/>
  <c r="V27" i="2"/>
  <c r="Y11" i="2"/>
  <c r="V49" i="1"/>
  <c r="Y29" i="2" l="1"/>
  <c r="V75" i="2"/>
  <c r="V77" i="2" s="1"/>
  <c r="V86" i="2" s="1"/>
  <c r="V88" i="2" s="1"/>
  <c r="V93" i="2" s="1"/>
  <c r="Y27" i="2"/>
  <c r="T12" i="1"/>
  <c r="H12" i="1"/>
  <c r="H15" i="1"/>
  <c r="L17" i="1" l="1"/>
  <c r="L36" i="1" l="1"/>
  <c r="V17" i="1" l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J26" i="1" l="1"/>
  <c r="N26" i="1"/>
  <c r="P26" i="1"/>
  <c r="T26" i="1"/>
  <c r="H26" i="1"/>
  <c r="T48" i="1"/>
  <c r="V48" i="1" s="1"/>
  <c r="P67" i="1"/>
  <c r="N67" i="1"/>
  <c r="J67" i="1"/>
  <c r="H67" i="1"/>
  <c r="L40" i="1"/>
  <c r="R67" i="1" l="1"/>
  <c r="L67" i="1"/>
  <c r="P28" i="1"/>
  <c r="N28" i="1"/>
  <c r="J28" i="1"/>
  <c r="H28" i="1"/>
  <c r="R36" i="1"/>
  <c r="V36" i="1" s="1"/>
  <c r="R40" i="1"/>
  <c r="V40" i="1" s="1"/>
  <c r="T67" i="1"/>
  <c r="V83" i="1" l="1"/>
  <c r="V75" i="1"/>
  <c r="V73" i="1"/>
  <c r="V78" i="1"/>
  <c r="R30" i="1"/>
  <c r="R32" i="1"/>
  <c r="R33" i="1"/>
  <c r="R35" i="1"/>
  <c r="R39" i="1"/>
  <c r="R44" i="1"/>
  <c r="R46" i="1"/>
  <c r="R28" i="1"/>
  <c r="L29" i="1"/>
  <c r="L30" i="1"/>
  <c r="L31" i="1"/>
  <c r="L32" i="1"/>
  <c r="L33" i="1"/>
  <c r="L34" i="1"/>
  <c r="L35" i="1"/>
  <c r="L37" i="1"/>
  <c r="L38" i="1"/>
  <c r="L39" i="1"/>
  <c r="L41" i="1"/>
  <c r="L42" i="1"/>
  <c r="L43" i="1"/>
  <c r="L46" i="1"/>
  <c r="L47" i="1"/>
  <c r="J68" i="1"/>
  <c r="J70" i="1" s="1"/>
  <c r="N68" i="1"/>
  <c r="N70" i="1" s="1"/>
  <c r="P68" i="1"/>
  <c r="P70" i="1" s="1"/>
  <c r="T68" i="1"/>
  <c r="T70" i="1" s="1"/>
  <c r="H68" i="1"/>
  <c r="H70" i="1" s="1"/>
  <c r="R15" i="1"/>
  <c r="R18" i="1"/>
  <c r="R19" i="1"/>
  <c r="R24" i="1"/>
  <c r="R25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V44" i="1" l="1"/>
  <c r="V43" i="1"/>
  <c r="V34" i="1"/>
  <c r="V29" i="1"/>
  <c r="V32" i="1"/>
  <c r="V39" i="1"/>
  <c r="V31" i="1"/>
  <c r="V23" i="1"/>
  <c r="V14" i="1"/>
  <c r="V10" i="1"/>
  <c r="V19" i="1"/>
  <c r="V24" i="1"/>
  <c r="V20" i="1"/>
  <c r="V11" i="1"/>
  <c r="V13" i="1"/>
  <c r="V76" i="1"/>
  <c r="V22" i="1"/>
  <c r="V15" i="1"/>
  <c r="V25" i="1"/>
  <c r="V21" i="1"/>
  <c r="V16" i="1"/>
  <c r="V12" i="1"/>
  <c r="V18" i="1"/>
  <c r="L28" i="1"/>
  <c r="V28" i="1" s="1"/>
  <c r="V67" i="1" s="1"/>
  <c r="R26" i="1"/>
  <c r="R68" i="1" s="1"/>
  <c r="R70" i="1" s="1"/>
  <c r="L26" i="1"/>
  <c r="L68" i="1" s="1"/>
  <c r="V41" i="1"/>
  <c r="V37" i="1"/>
  <c r="V35" i="1"/>
  <c r="V42" i="1"/>
  <c r="V38" i="1"/>
  <c r="V33" i="1"/>
  <c r="V47" i="1"/>
  <c r="V46" i="1"/>
  <c r="V30" i="1"/>
  <c r="V26" i="1" l="1"/>
  <c r="V68" i="1" s="1"/>
  <c r="V70" i="1" s="1"/>
  <c r="V79" i="1" s="1"/>
  <c r="V81" i="1" s="1"/>
  <c r="V86" i="1" s="1"/>
  <c r="L70" i="1"/>
</calcChain>
</file>

<file path=xl/sharedStrings.xml><?xml version="1.0" encoding="utf-8"?>
<sst xmlns="http://schemas.openxmlformats.org/spreadsheetml/2006/main" count="206" uniqueCount="97">
  <si>
    <t>（単位：円）</t>
  </si>
  <si>
    <t>科        目</t>
  </si>
  <si>
    <t>公益目的事業</t>
  </si>
  <si>
    <t>収益事業等会計</t>
  </si>
  <si>
    <t>法人会計</t>
  </si>
  <si>
    <t>合   計</t>
  </si>
  <si>
    <t>防犯活動推進</t>
  </si>
  <si>
    <t>風俗営業管理者</t>
  </si>
  <si>
    <t>小   計</t>
  </si>
  <si>
    <t>古物あっせん等</t>
  </si>
  <si>
    <t>Ⅰ　一般正味財産増減の部</t>
  </si>
  <si>
    <t xml:space="preserve">  １．経常増減の部</t>
  </si>
  <si>
    <t xml:space="preserve">    (1) 経常収益</t>
  </si>
  <si>
    <t xml:space="preserve">        基本財産運用益</t>
  </si>
  <si>
    <t xml:space="preserve">          基本財産受取利息</t>
  </si>
  <si>
    <t xml:space="preserve">        受取会費</t>
  </si>
  <si>
    <t xml:space="preserve">          正会員受取会費</t>
  </si>
  <si>
    <t xml:space="preserve">          賛助会員受取会費</t>
  </si>
  <si>
    <t xml:space="preserve">        事業収益</t>
  </si>
  <si>
    <t xml:space="preserve">          自転車防犯登録事業収益</t>
  </si>
  <si>
    <t xml:space="preserve">          古物営業許可標識等取得事業収益</t>
  </si>
  <si>
    <t xml:space="preserve">        受取補助金等</t>
  </si>
  <si>
    <t xml:space="preserve">          受取県補助金</t>
  </si>
  <si>
    <t xml:space="preserve">        受取寄附金</t>
  </si>
  <si>
    <t xml:space="preserve">          受取寄附金</t>
  </si>
  <si>
    <t xml:space="preserve">        雑収益</t>
  </si>
  <si>
    <t xml:space="preserve">          受取利息等</t>
  </si>
  <si>
    <t xml:space="preserve">        経常収益計</t>
  </si>
  <si>
    <t xml:space="preserve">    (2) 経常費用</t>
  </si>
  <si>
    <t xml:space="preserve">        事業費</t>
  </si>
  <si>
    <t xml:space="preserve">          広報宣伝費</t>
  </si>
  <si>
    <t xml:space="preserve">          斡旋物資購入費</t>
  </si>
  <si>
    <t xml:space="preserve">          委託費</t>
  </si>
  <si>
    <t xml:space="preserve">          給料手当</t>
  </si>
  <si>
    <t xml:space="preserve">          福利厚生費</t>
  </si>
  <si>
    <t xml:space="preserve">          旅費交通費</t>
  </si>
  <si>
    <t xml:space="preserve">          通信運搬費</t>
  </si>
  <si>
    <t xml:space="preserve">          消耗品費</t>
  </si>
  <si>
    <t xml:space="preserve">          印刷製本費</t>
  </si>
  <si>
    <t xml:space="preserve">          購読料</t>
  </si>
  <si>
    <t xml:space="preserve">          燃料費</t>
  </si>
  <si>
    <t xml:space="preserve">          賃借料</t>
  </si>
  <si>
    <t xml:space="preserve">          保険料</t>
  </si>
  <si>
    <t xml:space="preserve">          諸謝金</t>
  </si>
  <si>
    <t xml:space="preserve">          租税公課</t>
  </si>
  <si>
    <t xml:space="preserve">          手数料</t>
  </si>
  <si>
    <t xml:space="preserve">          雑費</t>
  </si>
  <si>
    <t xml:space="preserve">        管理費</t>
  </si>
  <si>
    <t xml:space="preserve">          退職給付費用</t>
  </si>
  <si>
    <t xml:space="preserve">          会議費</t>
  </si>
  <si>
    <t xml:space="preserve">          修繕費</t>
  </si>
  <si>
    <t xml:space="preserve">          光熱水料費</t>
  </si>
  <si>
    <t xml:space="preserve">          負担金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</si>
  <si>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</si>
  <si>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</si>
  <si>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</si>
  <si>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</si>
  <si>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</si>
  <si>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</si>
  <si>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</si>
  <si>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</si>
  <si>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</si>
  <si>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</si>
  <si>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他会計振替額</t>
  </si>
  <si>
    <t xml:space="preserve">          税引前当期一般正味財産増減額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</si>
  <si>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</si>
  <si>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</si>
  <si>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</si>
  <si>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</si>
  <si>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</si>
  <si>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</si>
  <si>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光熱水料料費</t>
    <rPh sb="10" eb="12">
      <t>コウネツ</t>
    </rPh>
    <rPh sb="12" eb="14">
      <t>スイリョウ</t>
    </rPh>
    <phoneticPr fontId="2"/>
  </si>
  <si>
    <t xml:space="preserve">          減価償却費</t>
    <rPh sb="10" eb="12">
      <t>ゲンカ</t>
    </rPh>
    <rPh sb="12" eb="14">
      <t>ショウキャク</t>
    </rPh>
    <phoneticPr fontId="2"/>
  </si>
  <si>
    <t xml:space="preserve">          風俗営業管理者講習事業収益</t>
    <rPh sb="10" eb="17">
      <t>フウゾクエイギョウカンリシャ</t>
    </rPh>
    <rPh sb="17" eb="19">
      <t>コウシュウ</t>
    </rPh>
    <phoneticPr fontId="2"/>
  </si>
  <si>
    <t xml:space="preserve">          指定正味財産期末残高</t>
    <rPh sb="17" eb="18">
      <t>マツ</t>
    </rPh>
    <phoneticPr fontId="2"/>
  </si>
  <si>
    <t>Ⅲ　正味財産期末残高</t>
    <phoneticPr fontId="2"/>
  </si>
  <si>
    <t>平成30年 4月 1日から平成31年 3月31日まで</t>
    <phoneticPr fontId="2"/>
  </si>
  <si>
    <t xml:space="preserve">          遊技機不正改造防止事業収益</t>
    <rPh sb="10" eb="13">
      <t>ユウギキ</t>
    </rPh>
    <rPh sb="13" eb="15">
      <t>フセイ</t>
    </rPh>
    <rPh sb="15" eb="17">
      <t>カイゾウ</t>
    </rPh>
    <rPh sb="17" eb="19">
      <t>ボウシ</t>
    </rPh>
    <rPh sb="19" eb="21">
      <t>ジギョウ</t>
    </rPh>
    <phoneticPr fontId="2"/>
  </si>
  <si>
    <t>遊技機不正改造防止</t>
    <rPh sb="0" eb="3">
      <t>ユウギキ</t>
    </rPh>
    <rPh sb="3" eb="5">
      <t>フセイ</t>
    </rPh>
    <rPh sb="5" eb="7">
      <t>カイゾウ</t>
    </rPh>
    <rPh sb="7" eb="9">
      <t>ボウシ</t>
    </rPh>
    <phoneticPr fontId="2"/>
  </si>
  <si>
    <t xml:space="preserve">          諸会費</t>
    <rPh sb="10" eb="13">
      <t>ショカイヒ</t>
    </rPh>
    <phoneticPr fontId="2"/>
  </si>
  <si>
    <t>増減</t>
    <rPh sb="0" eb="2">
      <t>ゾウゲン</t>
    </rPh>
    <phoneticPr fontId="2"/>
  </si>
  <si>
    <t>（105,813）</t>
    <phoneticPr fontId="2"/>
  </si>
  <si>
    <t>（940,718）</t>
    <phoneticPr fontId="2"/>
  </si>
  <si>
    <t>　　　　　臨時雇用賃金</t>
    <rPh sb="5" eb="7">
      <t>リンジ</t>
    </rPh>
    <rPh sb="7" eb="9">
      <t>コヨウ</t>
    </rPh>
    <rPh sb="9" eb="11">
      <t>チンギン</t>
    </rPh>
    <phoneticPr fontId="2"/>
  </si>
  <si>
    <t>　　　　　会議費</t>
    <rPh sb="5" eb="8">
      <t>カイギヒ</t>
    </rPh>
    <phoneticPr fontId="2"/>
  </si>
  <si>
    <t>（8,000）</t>
    <phoneticPr fontId="2"/>
  </si>
  <si>
    <t>　　　　　修繕費</t>
    <rPh sb="5" eb="8">
      <t>シュウゼンヒ</t>
    </rPh>
    <phoneticPr fontId="2"/>
  </si>
  <si>
    <t>　　　　　購読料</t>
    <rPh sb="5" eb="8">
      <t>コウドクリョウ</t>
    </rPh>
    <phoneticPr fontId="2"/>
  </si>
  <si>
    <t>（70，560）</t>
    <phoneticPr fontId="2"/>
  </si>
  <si>
    <t>H28決算額</t>
    <rPh sb="3" eb="5">
      <t>ケッサン</t>
    </rPh>
    <rPh sb="5" eb="6">
      <t>ガク</t>
    </rPh>
    <phoneticPr fontId="2"/>
  </si>
  <si>
    <t>（H29推移額）</t>
    <rPh sb="4" eb="6">
      <t>スイイ</t>
    </rPh>
    <rPh sb="6" eb="7">
      <t>ガク</t>
    </rPh>
    <phoneticPr fontId="2"/>
  </si>
  <si>
    <t>（17，500）</t>
    <phoneticPr fontId="2"/>
  </si>
  <si>
    <t>（36，181）</t>
    <phoneticPr fontId="2"/>
  </si>
  <si>
    <t>　　　　　交際費</t>
    <rPh sb="5" eb="8">
      <t>コウサイヒ</t>
    </rPh>
    <phoneticPr fontId="2"/>
  </si>
  <si>
    <t>（5，000）</t>
    <phoneticPr fontId="2"/>
  </si>
  <si>
    <t>平成30年度収支予算書内訳表  増減対比表</t>
    <rPh sb="0" eb="2">
      <t>ヘイセイ</t>
    </rPh>
    <rPh sb="4" eb="6">
      <t>ネンド</t>
    </rPh>
    <rPh sb="6" eb="8">
      <t>シュウシ</t>
    </rPh>
    <rPh sb="8" eb="11">
      <t>ヨサンショ</t>
    </rPh>
    <rPh sb="11" eb="14">
      <t>ウチワケヒョウ</t>
    </rPh>
    <rPh sb="16" eb="18">
      <t>ゾウゲン</t>
    </rPh>
    <rPh sb="18" eb="20">
      <t>タイヒ</t>
    </rPh>
    <rPh sb="20" eb="21">
      <t>ヒョウ</t>
    </rPh>
    <phoneticPr fontId="2"/>
  </si>
  <si>
    <t>平成30年度収支予算書内訳表</t>
    <rPh sb="0" eb="2">
      <t>ヘイセイ</t>
    </rPh>
    <rPh sb="4" eb="6">
      <t>ネンド</t>
    </rPh>
    <rPh sb="6" eb="8">
      <t>シュウシ</t>
    </rPh>
    <rPh sb="8" eb="11">
      <t>ヨサンショ</t>
    </rPh>
    <rPh sb="11" eb="14">
      <t>ウチワケヒョウ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</si>
</sst>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3" fontId="3" fillId="0" borderId="31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0" fontId="3" fillId="0" borderId="27" xfId="0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0" fontId="3" fillId="0" borderId="32" xfId="0" applyFont="1" applyBorder="1">
      <alignment vertical="center"/>
    </xf>
    <xf numFmtId="3" fontId="3" fillId="0" borderId="32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3" fontId="0" fillId="0" borderId="0" xfId="0" applyNumberFormat="1">
      <alignment vertical="center"/>
    </xf>
    <xf numFmtId="49" fontId="3" fillId="0" borderId="31" xfId="0" applyNumberFormat="1" applyFont="1" applyBorder="1" applyAlignment="1">
      <alignment horizontal="right" vertical="center"/>
    </xf>
    <xf numFmtId="176" fontId="3" fillId="0" borderId="28" xfId="0" applyNumberFormat="1" applyFont="1" applyBorder="1">
      <alignment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3" fontId="3" fillId="0" borderId="33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2" borderId="22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view="pageLayout" topLeftCell="A64" zoomScaleNormal="100" workbookViewId="0">
      <selection activeCell="F4" sqref="F4"/>
    </sheetView>
  </sheetViews>
  <sheetFormatPr defaultRowHeight="13.5" x14ac:dyDescent="0.15"/>
  <cols>
    <col min="1" max="14" width="6.625" customWidth="1"/>
    <col min="15" max="15" width="7.875" customWidth="1"/>
    <col min="16" max="16" width="6.625" customWidth="1"/>
    <col min="17" max="17" width="5.5" customWidth="1"/>
    <col min="18" max="23" width="6.625" customWidth="1"/>
  </cols>
  <sheetData>
    <row r="1" spans="1:23" x14ac:dyDescent="0.15">
      <c r="A1" s="125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x14ac:dyDescent="0.15">
      <c r="A3" s="126" t="s">
        <v>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x14ac:dyDescent="0.15">
      <c r="A4" s="1"/>
      <c r="B4" s="1"/>
      <c r="C4" s="1"/>
      <c r="D4" s="1"/>
      <c r="E4" s="1"/>
      <c r="F4" s="1"/>
      <c r="G4" s="1"/>
      <c r="H4" s="127" t="s">
        <v>0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x14ac:dyDescent="0.15">
      <c r="A5" s="128" t="s">
        <v>1</v>
      </c>
      <c r="B5" s="129"/>
      <c r="C5" s="129"/>
      <c r="D5" s="129"/>
      <c r="E5" s="129"/>
      <c r="F5" s="129"/>
      <c r="G5" s="130"/>
      <c r="H5" s="134" t="s">
        <v>2</v>
      </c>
      <c r="I5" s="135"/>
      <c r="J5" s="135"/>
      <c r="K5" s="135"/>
      <c r="L5" s="135"/>
      <c r="M5" s="136"/>
      <c r="N5" s="134" t="s">
        <v>3</v>
      </c>
      <c r="O5" s="135"/>
      <c r="P5" s="135"/>
      <c r="Q5" s="135"/>
      <c r="R5" s="135"/>
      <c r="S5" s="136"/>
      <c r="T5" s="134" t="s">
        <v>4</v>
      </c>
      <c r="U5" s="136"/>
      <c r="V5" s="137" t="s">
        <v>5</v>
      </c>
      <c r="W5" s="138"/>
    </row>
    <row r="6" spans="1:23" x14ac:dyDescent="0.15">
      <c r="A6" s="131"/>
      <c r="B6" s="132"/>
      <c r="C6" s="132"/>
      <c r="D6" s="132"/>
      <c r="E6" s="132"/>
      <c r="F6" s="132"/>
      <c r="G6" s="133"/>
      <c r="H6" s="141" t="s">
        <v>6</v>
      </c>
      <c r="I6" s="142"/>
      <c r="J6" s="141" t="s">
        <v>7</v>
      </c>
      <c r="K6" s="142"/>
      <c r="L6" s="141" t="s">
        <v>8</v>
      </c>
      <c r="M6" s="142"/>
      <c r="N6" s="141" t="s">
        <v>78</v>
      </c>
      <c r="O6" s="142"/>
      <c r="P6" s="141" t="s">
        <v>9</v>
      </c>
      <c r="Q6" s="142"/>
      <c r="R6" s="141" t="s">
        <v>8</v>
      </c>
      <c r="S6" s="142"/>
      <c r="T6" s="134" t="s">
        <v>4</v>
      </c>
      <c r="U6" s="136"/>
      <c r="V6" s="139"/>
      <c r="W6" s="140"/>
    </row>
    <row r="7" spans="1:23" x14ac:dyDescent="0.15">
      <c r="A7" s="144" t="s">
        <v>10</v>
      </c>
      <c r="B7" s="145"/>
      <c r="C7" s="145"/>
      <c r="D7" s="145"/>
      <c r="E7" s="145"/>
      <c r="F7" s="145"/>
      <c r="G7" s="146"/>
      <c r="H7" s="68"/>
      <c r="I7" s="69"/>
      <c r="J7" s="68"/>
      <c r="K7" s="69"/>
      <c r="L7" s="147"/>
      <c r="M7" s="69"/>
      <c r="N7" s="68"/>
      <c r="O7" s="69"/>
      <c r="P7" s="68"/>
      <c r="Q7" s="69"/>
      <c r="R7" s="68"/>
      <c r="S7" s="69"/>
      <c r="T7" s="68"/>
      <c r="U7" s="69"/>
      <c r="V7" s="68"/>
      <c r="W7" s="69"/>
    </row>
    <row r="8" spans="1:23" x14ac:dyDescent="0.15">
      <c r="A8" s="55" t="s">
        <v>11</v>
      </c>
      <c r="B8" s="56"/>
      <c r="C8" s="56"/>
      <c r="D8" s="56"/>
      <c r="E8" s="56"/>
      <c r="F8" s="56"/>
      <c r="G8" s="57"/>
      <c r="H8" s="70"/>
      <c r="I8" s="71"/>
      <c r="J8" s="70"/>
      <c r="K8" s="71"/>
      <c r="L8" s="143"/>
      <c r="M8" s="71"/>
      <c r="N8" s="70"/>
      <c r="O8" s="71"/>
      <c r="P8" s="70"/>
      <c r="Q8" s="71"/>
      <c r="R8" s="143"/>
      <c r="S8" s="71"/>
      <c r="T8" s="70"/>
      <c r="U8" s="71"/>
      <c r="V8" s="143"/>
      <c r="W8" s="71"/>
    </row>
    <row r="9" spans="1:23" x14ac:dyDescent="0.15">
      <c r="A9" s="55" t="s">
        <v>12</v>
      </c>
      <c r="B9" s="56"/>
      <c r="C9" s="56"/>
      <c r="D9" s="56"/>
      <c r="E9" s="56"/>
      <c r="F9" s="56"/>
      <c r="G9" s="57"/>
      <c r="H9" s="70"/>
      <c r="I9" s="71"/>
      <c r="J9" s="70"/>
      <c r="K9" s="71"/>
      <c r="L9" s="143"/>
      <c r="M9" s="71"/>
      <c r="N9" s="70"/>
      <c r="O9" s="71"/>
      <c r="P9" s="70"/>
      <c r="Q9" s="71"/>
      <c r="R9" s="143"/>
      <c r="S9" s="71"/>
      <c r="T9" s="70"/>
      <c r="U9" s="71"/>
      <c r="V9" s="143"/>
      <c r="W9" s="71"/>
    </row>
    <row r="10" spans="1:23" x14ac:dyDescent="0.15">
      <c r="A10" s="55" t="s">
        <v>13</v>
      </c>
      <c r="B10" s="56"/>
      <c r="C10" s="56"/>
      <c r="D10" s="56"/>
      <c r="E10" s="56"/>
      <c r="F10" s="56"/>
      <c r="G10" s="57"/>
      <c r="H10" s="74">
        <v>150000</v>
      </c>
      <c r="I10" s="75"/>
      <c r="J10" s="118"/>
      <c r="K10" s="75"/>
      <c r="L10" s="74">
        <f t="shared" ref="L10:L25" si="0">SUM(H10:K10)</f>
        <v>150000</v>
      </c>
      <c r="M10" s="75"/>
      <c r="N10" s="118"/>
      <c r="O10" s="75"/>
      <c r="P10" s="118"/>
      <c r="Q10" s="75"/>
      <c r="R10" s="74"/>
      <c r="S10" s="75"/>
      <c r="T10" s="118"/>
      <c r="U10" s="75"/>
      <c r="V10" s="122">
        <f t="shared" ref="V10:V25" si="1">SUM(L10,R10,T10)</f>
        <v>150000</v>
      </c>
      <c r="W10" s="123"/>
    </row>
    <row r="11" spans="1:23" x14ac:dyDescent="0.15">
      <c r="A11" s="55" t="s">
        <v>14</v>
      </c>
      <c r="B11" s="56"/>
      <c r="C11" s="56"/>
      <c r="D11" s="56"/>
      <c r="E11" s="56"/>
      <c r="F11" s="56"/>
      <c r="G11" s="57"/>
      <c r="H11" s="74">
        <v>150000</v>
      </c>
      <c r="I11" s="75"/>
      <c r="J11" s="118"/>
      <c r="K11" s="75"/>
      <c r="L11" s="74">
        <f t="shared" si="0"/>
        <v>150000</v>
      </c>
      <c r="M11" s="75"/>
      <c r="N11" s="118"/>
      <c r="O11" s="75"/>
      <c r="P11" s="118"/>
      <c r="Q11" s="75"/>
      <c r="R11" s="74"/>
      <c r="S11" s="75"/>
      <c r="T11" s="118"/>
      <c r="U11" s="75"/>
      <c r="V11" s="124">
        <f t="shared" si="1"/>
        <v>150000</v>
      </c>
      <c r="W11" s="123"/>
    </row>
    <row r="12" spans="1:23" x14ac:dyDescent="0.15">
      <c r="A12" s="55" t="s">
        <v>15</v>
      </c>
      <c r="B12" s="56"/>
      <c r="C12" s="56"/>
      <c r="D12" s="56"/>
      <c r="E12" s="56"/>
      <c r="F12" s="56"/>
      <c r="G12" s="57"/>
      <c r="H12" s="74">
        <f>SUM(H13:I14)</f>
        <v>3492000</v>
      </c>
      <c r="I12" s="75"/>
      <c r="J12" s="118"/>
      <c r="K12" s="75"/>
      <c r="L12" s="74">
        <f t="shared" si="0"/>
        <v>3492000</v>
      </c>
      <c r="M12" s="75"/>
      <c r="N12" s="118"/>
      <c r="O12" s="75"/>
      <c r="P12" s="118"/>
      <c r="Q12" s="75"/>
      <c r="R12" s="74"/>
      <c r="S12" s="75"/>
      <c r="T12" s="118">
        <f>SUM(T13:U14)</f>
        <v>1833000</v>
      </c>
      <c r="U12" s="75"/>
      <c r="V12" s="122">
        <f t="shared" si="1"/>
        <v>5325000</v>
      </c>
      <c r="W12" s="123"/>
    </row>
    <row r="13" spans="1:23" x14ac:dyDescent="0.15">
      <c r="A13" s="55" t="s">
        <v>16</v>
      </c>
      <c r="B13" s="56"/>
      <c r="C13" s="56"/>
      <c r="D13" s="56"/>
      <c r="E13" s="56"/>
      <c r="F13" s="56"/>
      <c r="G13" s="57"/>
      <c r="H13" s="74">
        <v>2262000</v>
      </c>
      <c r="I13" s="75"/>
      <c r="J13" s="118"/>
      <c r="K13" s="75"/>
      <c r="L13" s="74">
        <f t="shared" si="0"/>
        <v>2262000</v>
      </c>
      <c r="M13" s="75"/>
      <c r="N13" s="118"/>
      <c r="O13" s="75"/>
      <c r="P13" s="118"/>
      <c r="Q13" s="75"/>
      <c r="R13" s="74"/>
      <c r="S13" s="75"/>
      <c r="T13" s="118">
        <v>603000</v>
      </c>
      <c r="U13" s="75"/>
      <c r="V13" s="122">
        <f t="shared" si="1"/>
        <v>2865000</v>
      </c>
      <c r="W13" s="123"/>
    </row>
    <row r="14" spans="1:23" x14ac:dyDescent="0.15">
      <c r="A14" s="55" t="s">
        <v>17</v>
      </c>
      <c r="B14" s="56"/>
      <c r="C14" s="56"/>
      <c r="D14" s="56"/>
      <c r="E14" s="56"/>
      <c r="F14" s="56"/>
      <c r="G14" s="57"/>
      <c r="H14" s="74">
        <v>1230000</v>
      </c>
      <c r="I14" s="75"/>
      <c r="J14" s="118"/>
      <c r="K14" s="75"/>
      <c r="L14" s="74">
        <f t="shared" si="0"/>
        <v>1230000</v>
      </c>
      <c r="M14" s="75"/>
      <c r="N14" s="118"/>
      <c r="O14" s="75"/>
      <c r="P14" s="118"/>
      <c r="Q14" s="75"/>
      <c r="R14" s="74"/>
      <c r="S14" s="75"/>
      <c r="T14" s="118">
        <v>1230000</v>
      </c>
      <c r="U14" s="75"/>
      <c r="V14" s="122">
        <f t="shared" si="1"/>
        <v>2460000</v>
      </c>
      <c r="W14" s="123"/>
    </row>
    <row r="15" spans="1:23" x14ac:dyDescent="0.15">
      <c r="A15" s="55" t="s">
        <v>18</v>
      </c>
      <c r="B15" s="56"/>
      <c r="C15" s="56"/>
      <c r="D15" s="56"/>
      <c r="E15" s="56"/>
      <c r="F15" s="56"/>
      <c r="G15" s="57"/>
      <c r="H15" s="74">
        <f>H16</f>
        <v>4500000</v>
      </c>
      <c r="I15" s="75"/>
      <c r="J15" s="118">
        <v>502000</v>
      </c>
      <c r="K15" s="75"/>
      <c r="L15" s="74">
        <f t="shared" si="0"/>
        <v>5002000</v>
      </c>
      <c r="M15" s="75"/>
      <c r="N15" s="118">
        <v>1000000</v>
      </c>
      <c r="O15" s="75"/>
      <c r="P15" s="118">
        <v>150000</v>
      </c>
      <c r="Q15" s="75"/>
      <c r="R15" s="74">
        <f t="shared" ref="R15" si="2">SUM(N15:Q15)</f>
        <v>1150000</v>
      </c>
      <c r="S15" s="75"/>
      <c r="T15" s="118"/>
      <c r="U15" s="75"/>
      <c r="V15" s="122">
        <f t="shared" si="1"/>
        <v>6152000</v>
      </c>
      <c r="W15" s="123"/>
    </row>
    <row r="16" spans="1:23" x14ac:dyDescent="0.15">
      <c r="A16" s="55" t="s">
        <v>19</v>
      </c>
      <c r="B16" s="56"/>
      <c r="C16" s="56"/>
      <c r="D16" s="56"/>
      <c r="E16" s="56"/>
      <c r="F16" s="56"/>
      <c r="G16" s="57"/>
      <c r="H16" s="74">
        <v>4500000</v>
      </c>
      <c r="I16" s="75"/>
      <c r="J16" s="118"/>
      <c r="K16" s="75"/>
      <c r="L16" s="74">
        <f t="shared" si="0"/>
        <v>4500000</v>
      </c>
      <c r="M16" s="75"/>
      <c r="N16" s="118"/>
      <c r="O16" s="75"/>
      <c r="P16" s="118"/>
      <c r="Q16" s="75"/>
      <c r="R16" s="74"/>
      <c r="S16" s="75"/>
      <c r="T16" s="118"/>
      <c r="U16" s="75"/>
      <c r="V16" s="122">
        <f t="shared" si="1"/>
        <v>4500000</v>
      </c>
      <c r="W16" s="123"/>
    </row>
    <row r="17" spans="1:23" x14ac:dyDescent="0.15">
      <c r="A17" s="55" t="s">
        <v>73</v>
      </c>
      <c r="B17" s="56"/>
      <c r="C17" s="56"/>
      <c r="D17" s="56"/>
      <c r="E17" s="56"/>
      <c r="F17" s="56"/>
      <c r="G17" s="57"/>
      <c r="H17" s="74"/>
      <c r="I17" s="149"/>
      <c r="J17" s="74">
        <v>502000</v>
      </c>
      <c r="K17" s="149"/>
      <c r="L17" s="74">
        <f t="shared" ref="L17" si="3">SUM(H17:K17)</f>
        <v>502000</v>
      </c>
      <c r="M17" s="75"/>
      <c r="N17" s="74"/>
      <c r="O17" s="149"/>
      <c r="P17" s="74"/>
      <c r="Q17" s="149"/>
      <c r="R17" s="74"/>
      <c r="S17" s="149"/>
      <c r="T17" s="74"/>
      <c r="U17" s="149"/>
      <c r="V17" s="122">
        <f t="shared" si="1"/>
        <v>502000</v>
      </c>
      <c r="W17" s="123"/>
    </row>
    <row r="18" spans="1:23" x14ac:dyDescent="0.15">
      <c r="A18" s="55" t="s">
        <v>20</v>
      </c>
      <c r="B18" s="56"/>
      <c r="C18" s="56"/>
      <c r="D18" s="56"/>
      <c r="E18" s="56"/>
      <c r="F18" s="56"/>
      <c r="G18" s="57"/>
      <c r="H18" s="74"/>
      <c r="I18" s="75"/>
      <c r="J18" s="118"/>
      <c r="K18" s="75"/>
      <c r="L18" s="74">
        <f t="shared" si="0"/>
        <v>0</v>
      </c>
      <c r="M18" s="75"/>
      <c r="N18" s="118"/>
      <c r="O18" s="75"/>
      <c r="P18" s="118">
        <v>150000</v>
      </c>
      <c r="Q18" s="75"/>
      <c r="R18" s="74">
        <f t="shared" ref="R18:R25" si="4">SUM(N18:Q18)</f>
        <v>150000</v>
      </c>
      <c r="S18" s="75"/>
      <c r="T18" s="118"/>
      <c r="U18" s="75"/>
      <c r="V18" s="122">
        <f t="shared" si="1"/>
        <v>150000</v>
      </c>
      <c r="W18" s="123"/>
    </row>
    <row r="19" spans="1:23" x14ac:dyDescent="0.15">
      <c r="A19" s="55" t="s">
        <v>77</v>
      </c>
      <c r="B19" s="56"/>
      <c r="C19" s="56"/>
      <c r="D19" s="56"/>
      <c r="E19" s="56"/>
      <c r="F19" s="56"/>
      <c r="G19" s="57"/>
      <c r="H19" s="74"/>
      <c r="I19" s="75"/>
      <c r="J19" s="118"/>
      <c r="K19" s="75"/>
      <c r="L19" s="74">
        <f t="shared" si="0"/>
        <v>0</v>
      </c>
      <c r="M19" s="75"/>
      <c r="N19" s="86">
        <v>1000000</v>
      </c>
      <c r="O19" s="87"/>
      <c r="P19" s="118"/>
      <c r="Q19" s="75"/>
      <c r="R19" s="74">
        <f t="shared" si="4"/>
        <v>1000000</v>
      </c>
      <c r="S19" s="75"/>
      <c r="T19" s="118"/>
      <c r="U19" s="75"/>
      <c r="V19" s="122">
        <f t="shared" si="1"/>
        <v>1000000</v>
      </c>
      <c r="W19" s="123"/>
    </row>
    <row r="20" spans="1:23" x14ac:dyDescent="0.15">
      <c r="A20" s="55" t="s">
        <v>21</v>
      </c>
      <c r="B20" s="56"/>
      <c r="C20" s="56"/>
      <c r="D20" s="56"/>
      <c r="E20" s="56"/>
      <c r="F20" s="56"/>
      <c r="G20" s="57"/>
      <c r="H20" s="74">
        <v>2500000</v>
      </c>
      <c r="I20" s="75"/>
      <c r="J20" s="118"/>
      <c r="K20" s="75"/>
      <c r="L20" s="74">
        <f t="shared" si="0"/>
        <v>2500000</v>
      </c>
      <c r="M20" s="75"/>
      <c r="N20" s="118"/>
      <c r="O20" s="75"/>
      <c r="P20" s="118"/>
      <c r="Q20" s="75"/>
      <c r="R20" s="74"/>
      <c r="S20" s="75"/>
      <c r="T20" s="118"/>
      <c r="U20" s="75"/>
      <c r="V20" s="122">
        <f t="shared" si="1"/>
        <v>2500000</v>
      </c>
      <c r="W20" s="123"/>
    </row>
    <row r="21" spans="1:23" x14ac:dyDescent="0.15">
      <c r="A21" s="55" t="s">
        <v>22</v>
      </c>
      <c r="B21" s="56"/>
      <c r="C21" s="56"/>
      <c r="D21" s="56"/>
      <c r="E21" s="56"/>
      <c r="F21" s="56"/>
      <c r="G21" s="57"/>
      <c r="H21" s="74">
        <v>2500000</v>
      </c>
      <c r="I21" s="75"/>
      <c r="J21" s="118"/>
      <c r="K21" s="75"/>
      <c r="L21" s="74">
        <f t="shared" si="0"/>
        <v>2500000</v>
      </c>
      <c r="M21" s="75"/>
      <c r="N21" s="118"/>
      <c r="O21" s="75"/>
      <c r="P21" s="118"/>
      <c r="Q21" s="75"/>
      <c r="R21" s="74"/>
      <c r="S21" s="75"/>
      <c r="T21" s="118"/>
      <c r="U21" s="75"/>
      <c r="V21" s="122">
        <f t="shared" si="1"/>
        <v>2500000</v>
      </c>
      <c r="W21" s="123"/>
    </row>
    <row r="22" spans="1:23" x14ac:dyDescent="0.15">
      <c r="A22" s="55" t="s">
        <v>23</v>
      </c>
      <c r="B22" s="56"/>
      <c r="C22" s="56"/>
      <c r="D22" s="56"/>
      <c r="E22" s="56"/>
      <c r="F22" s="56"/>
      <c r="G22" s="57"/>
      <c r="H22" s="74">
        <v>300000</v>
      </c>
      <c r="I22" s="75"/>
      <c r="J22" s="118"/>
      <c r="K22" s="75"/>
      <c r="L22" s="74">
        <f t="shared" si="0"/>
        <v>300000</v>
      </c>
      <c r="M22" s="75"/>
      <c r="N22" s="118"/>
      <c r="O22" s="75"/>
      <c r="P22" s="118"/>
      <c r="Q22" s="75"/>
      <c r="R22" s="74"/>
      <c r="S22" s="75"/>
      <c r="T22" s="118"/>
      <c r="U22" s="75"/>
      <c r="V22" s="122">
        <f t="shared" si="1"/>
        <v>300000</v>
      </c>
      <c r="W22" s="123"/>
    </row>
    <row r="23" spans="1:23" x14ac:dyDescent="0.15">
      <c r="A23" s="55" t="s">
        <v>24</v>
      </c>
      <c r="B23" s="56"/>
      <c r="C23" s="56"/>
      <c r="D23" s="56"/>
      <c r="E23" s="56"/>
      <c r="F23" s="56"/>
      <c r="G23" s="57"/>
      <c r="H23" s="74">
        <v>300000</v>
      </c>
      <c r="I23" s="75"/>
      <c r="J23" s="118"/>
      <c r="K23" s="75"/>
      <c r="L23" s="74">
        <f t="shared" si="0"/>
        <v>300000</v>
      </c>
      <c r="M23" s="75"/>
      <c r="N23" s="118"/>
      <c r="O23" s="75"/>
      <c r="P23" s="118"/>
      <c r="Q23" s="75"/>
      <c r="R23" s="74"/>
      <c r="S23" s="75"/>
      <c r="T23" s="118"/>
      <c r="U23" s="75"/>
      <c r="V23" s="122">
        <f t="shared" si="1"/>
        <v>300000</v>
      </c>
      <c r="W23" s="123"/>
    </row>
    <row r="24" spans="1:23" x14ac:dyDescent="0.15">
      <c r="A24" s="55" t="s">
        <v>25</v>
      </c>
      <c r="B24" s="56"/>
      <c r="C24" s="56"/>
      <c r="D24" s="56"/>
      <c r="E24" s="56"/>
      <c r="F24" s="56"/>
      <c r="G24" s="57"/>
      <c r="H24" s="74">
        <v>100000</v>
      </c>
      <c r="I24" s="75"/>
      <c r="J24" s="118"/>
      <c r="K24" s="75"/>
      <c r="L24" s="74">
        <f t="shared" si="0"/>
        <v>100000</v>
      </c>
      <c r="M24" s="75"/>
      <c r="N24" s="118">
        <v>50000</v>
      </c>
      <c r="O24" s="75"/>
      <c r="P24" s="118"/>
      <c r="Q24" s="75"/>
      <c r="R24" s="74">
        <f t="shared" si="4"/>
        <v>50000</v>
      </c>
      <c r="S24" s="75"/>
      <c r="T24" s="118"/>
      <c r="U24" s="75"/>
      <c r="V24" s="122">
        <f t="shared" si="1"/>
        <v>150000</v>
      </c>
      <c r="W24" s="123"/>
    </row>
    <row r="25" spans="1:23" x14ac:dyDescent="0.15">
      <c r="A25" s="55" t="s">
        <v>26</v>
      </c>
      <c r="B25" s="56"/>
      <c r="C25" s="56"/>
      <c r="D25" s="56"/>
      <c r="E25" s="56"/>
      <c r="F25" s="56"/>
      <c r="G25" s="57"/>
      <c r="H25" s="81">
        <v>100000</v>
      </c>
      <c r="I25" s="82"/>
      <c r="J25" s="121"/>
      <c r="K25" s="82"/>
      <c r="L25" s="81">
        <f t="shared" si="0"/>
        <v>100000</v>
      </c>
      <c r="M25" s="82"/>
      <c r="N25" s="121">
        <v>50000</v>
      </c>
      <c r="O25" s="82"/>
      <c r="P25" s="121"/>
      <c r="Q25" s="82"/>
      <c r="R25" s="81">
        <f t="shared" si="4"/>
        <v>50000</v>
      </c>
      <c r="S25" s="82"/>
      <c r="T25" s="121"/>
      <c r="U25" s="82"/>
      <c r="V25" s="119">
        <f t="shared" si="1"/>
        <v>150000</v>
      </c>
      <c r="W25" s="120"/>
    </row>
    <row r="26" spans="1:23" x14ac:dyDescent="0.15">
      <c r="A26" s="55" t="s">
        <v>27</v>
      </c>
      <c r="B26" s="56"/>
      <c r="C26" s="56"/>
      <c r="D26" s="56"/>
      <c r="E26" s="56"/>
      <c r="F26" s="56"/>
      <c r="G26" s="57"/>
      <c r="H26" s="46">
        <f>H10+H12+H15+H20+H22+H24</f>
        <v>11042000</v>
      </c>
      <c r="I26" s="47"/>
      <c r="J26" s="46">
        <f>J10+J12+J15+J20+J22+J24</f>
        <v>502000</v>
      </c>
      <c r="K26" s="47"/>
      <c r="L26" s="46">
        <f>L10+L12+L15+L20+L22+L24</f>
        <v>11544000</v>
      </c>
      <c r="M26" s="47"/>
      <c r="N26" s="46">
        <f>N10+N12+N15+N20+N22+N24</f>
        <v>1050000</v>
      </c>
      <c r="O26" s="47"/>
      <c r="P26" s="46">
        <f>P10+P12+P15+P20+P22+P24</f>
        <v>150000</v>
      </c>
      <c r="Q26" s="47"/>
      <c r="R26" s="46">
        <f>R10+R12+R15+R20+R22+R24</f>
        <v>1200000</v>
      </c>
      <c r="S26" s="47"/>
      <c r="T26" s="46">
        <f>T10+T12+T15+T20+T22+T24</f>
        <v>1833000</v>
      </c>
      <c r="U26" s="47"/>
      <c r="V26" s="46">
        <f>V10+V12+V15+V20+V22+V24</f>
        <v>14577000</v>
      </c>
      <c r="W26" s="47"/>
    </row>
    <row r="27" spans="1:23" x14ac:dyDescent="0.15">
      <c r="A27" s="55" t="s">
        <v>28</v>
      </c>
      <c r="B27" s="56"/>
      <c r="C27" s="56"/>
      <c r="D27" s="56"/>
      <c r="E27" s="56"/>
      <c r="F27" s="56"/>
      <c r="G27" s="57"/>
      <c r="H27" s="68"/>
      <c r="I27" s="69"/>
      <c r="J27" s="68"/>
      <c r="K27" s="69"/>
      <c r="L27" s="68"/>
      <c r="M27" s="69"/>
      <c r="N27" s="68"/>
      <c r="O27" s="69"/>
      <c r="P27" s="68"/>
      <c r="Q27" s="69"/>
      <c r="R27" s="68"/>
      <c r="S27" s="69"/>
      <c r="T27" s="68"/>
      <c r="U27" s="69"/>
      <c r="V27" s="68"/>
      <c r="W27" s="69"/>
    </row>
    <row r="28" spans="1:23" ht="13.5" customHeight="1" x14ac:dyDescent="0.15">
      <c r="A28" s="55" t="s">
        <v>29</v>
      </c>
      <c r="B28" s="56"/>
      <c r="C28" s="56"/>
      <c r="D28" s="56"/>
      <c r="E28" s="56"/>
      <c r="F28" s="56"/>
      <c r="G28" s="57"/>
      <c r="H28" s="46">
        <f>SUM(H29:I47)</f>
        <v>11166000</v>
      </c>
      <c r="I28" s="47"/>
      <c r="J28" s="67">
        <f>SUM(J29:K47)</f>
        <v>502000</v>
      </c>
      <c r="K28" s="47"/>
      <c r="L28" s="67">
        <f>SUM(L29:M47)</f>
        <v>11668000</v>
      </c>
      <c r="M28" s="47"/>
      <c r="N28" s="67">
        <f>SUM(N29:O47)</f>
        <v>930000</v>
      </c>
      <c r="O28" s="47"/>
      <c r="P28" s="67">
        <f>SUM(P29:Q47)</f>
        <v>146000</v>
      </c>
      <c r="Q28" s="47"/>
      <c r="R28" s="67">
        <f t="shared" ref="R28:R46" si="5">SUM(N28:Q28)</f>
        <v>1076000</v>
      </c>
      <c r="S28" s="47"/>
      <c r="T28" s="58"/>
      <c r="U28" s="52"/>
      <c r="V28" s="46">
        <f t="shared" ref="V28:V47" si="6">SUM(L28,R28,)</f>
        <v>12744000</v>
      </c>
      <c r="W28" s="47"/>
    </row>
    <row r="29" spans="1:23" x14ac:dyDescent="0.15">
      <c r="A29" s="55" t="s">
        <v>30</v>
      </c>
      <c r="B29" s="56"/>
      <c r="C29" s="56"/>
      <c r="D29" s="56"/>
      <c r="E29" s="56"/>
      <c r="F29" s="56"/>
      <c r="G29" s="57"/>
      <c r="H29" s="113">
        <v>50000</v>
      </c>
      <c r="I29" s="114"/>
      <c r="J29" s="115"/>
      <c r="K29" s="114"/>
      <c r="L29" s="113">
        <f t="shared" ref="L29:L47" si="7">SUM(H29:K29)</f>
        <v>50000</v>
      </c>
      <c r="M29" s="114"/>
      <c r="N29" s="115"/>
      <c r="O29" s="114"/>
      <c r="P29" s="115"/>
      <c r="Q29" s="114"/>
      <c r="R29" s="115"/>
      <c r="S29" s="114"/>
      <c r="T29" s="116"/>
      <c r="U29" s="117"/>
      <c r="V29" s="111">
        <f t="shared" si="6"/>
        <v>50000</v>
      </c>
      <c r="W29" s="112"/>
    </row>
    <row r="30" spans="1:23" x14ac:dyDescent="0.15">
      <c r="A30" s="55" t="s">
        <v>31</v>
      </c>
      <c r="B30" s="56"/>
      <c r="C30" s="56"/>
      <c r="D30" s="56"/>
      <c r="E30" s="56"/>
      <c r="F30" s="56"/>
      <c r="G30" s="57"/>
      <c r="H30" s="108">
        <v>80000</v>
      </c>
      <c r="I30" s="87"/>
      <c r="J30" s="86"/>
      <c r="K30" s="87"/>
      <c r="L30" s="86">
        <f t="shared" si="7"/>
        <v>80000</v>
      </c>
      <c r="M30" s="87"/>
      <c r="N30" s="86">
        <v>20000</v>
      </c>
      <c r="O30" s="87"/>
      <c r="P30" s="86">
        <v>80000</v>
      </c>
      <c r="Q30" s="87"/>
      <c r="R30" s="86">
        <f t="shared" si="5"/>
        <v>100000</v>
      </c>
      <c r="S30" s="87"/>
      <c r="T30" s="85"/>
      <c r="U30" s="84"/>
      <c r="V30" s="74">
        <f t="shared" si="6"/>
        <v>180000</v>
      </c>
      <c r="W30" s="75"/>
    </row>
    <row r="31" spans="1:23" x14ac:dyDescent="0.15">
      <c r="A31" s="55" t="s">
        <v>32</v>
      </c>
      <c r="B31" s="56"/>
      <c r="C31" s="56"/>
      <c r="D31" s="56"/>
      <c r="E31" s="56"/>
      <c r="F31" s="56"/>
      <c r="G31" s="57"/>
      <c r="H31" s="108">
        <v>800000</v>
      </c>
      <c r="I31" s="87"/>
      <c r="J31" s="86"/>
      <c r="K31" s="87"/>
      <c r="L31" s="86">
        <f t="shared" si="7"/>
        <v>800000</v>
      </c>
      <c r="M31" s="87"/>
      <c r="N31" s="86"/>
      <c r="O31" s="87"/>
      <c r="P31" s="86"/>
      <c r="Q31" s="87"/>
      <c r="R31" s="86"/>
      <c r="S31" s="87"/>
      <c r="T31" s="85"/>
      <c r="U31" s="84"/>
      <c r="V31" s="74">
        <f t="shared" si="6"/>
        <v>800000</v>
      </c>
      <c r="W31" s="75"/>
    </row>
    <row r="32" spans="1:23" x14ac:dyDescent="0.15">
      <c r="A32" s="88" t="s">
        <v>33</v>
      </c>
      <c r="B32" s="89"/>
      <c r="C32" s="89"/>
      <c r="D32" s="89"/>
      <c r="E32" s="89"/>
      <c r="F32" s="89"/>
      <c r="G32" s="90"/>
      <c r="H32" s="108">
        <v>4630000</v>
      </c>
      <c r="I32" s="87"/>
      <c r="J32" s="86">
        <v>407000</v>
      </c>
      <c r="K32" s="87"/>
      <c r="L32" s="86">
        <f t="shared" si="7"/>
        <v>5037000</v>
      </c>
      <c r="M32" s="87"/>
      <c r="N32" s="86">
        <v>550000</v>
      </c>
      <c r="O32" s="87"/>
      <c r="P32" s="86">
        <v>45000</v>
      </c>
      <c r="Q32" s="87"/>
      <c r="R32" s="86">
        <f t="shared" si="5"/>
        <v>595000</v>
      </c>
      <c r="S32" s="87"/>
      <c r="T32" s="85"/>
      <c r="U32" s="84"/>
      <c r="V32" s="74">
        <f t="shared" si="6"/>
        <v>5632000</v>
      </c>
      <c r="W32" s="75"/>
    </row>
    <row r="33" spans="1:23" x14ac:dyDescent="0.15">
      <c r="A33" s="88" t="s">
        <v>34</v>
      </c>
      <c r="B33" s="89"/>
      <c r="C33" s="89"/>
      <c r="D33" s="89"/>
      <c r="E33" s="89"/>
      <c r="F33" s="89"/>
      <c r="G33" s="90"/>
      <c r="H33" s="108">
        <v>676000</v>
      </c>
      <c r="I33" s="87"/>
      <c r="J33" s="86">
        <v>64000</v>
      </c>
      <c r="K33" s="87"/>
      <c r="L33" s="86">
        <f t="shared" si="7"/>
        <v>740000</v>
      </c>
      <c r="M33" s="87"/>
      <c r="N33" s="86">
        <v>82000</v>
      </c>
      <c r="O33" s="87"/>
      <c r="P33" s="86">
        <v>7000</v>
      </c>
      <c r="Q33" s="87"/>
      <c r="R33" s="86">
        <f t="shared" si="5"/>
        <v>89000</v>
      </c>
      <c r="S33" s="87"/>
      <c r="T33" s="85"/>
      <c r="U33" s="84"/>
      <c r="V33" s="74">
        <f t="shared" si="6"/>
        <v>829000</v>
      </c>
      <c r="W33" s="75"/>
    </row>
    <row r="34" spans="1:23" x14ac:dyDescent="0.15">
      <c r="A34" s="88" t="s">
        <v>35</v>
      </c>
      <c r="B34" s="89"/>
      <c r="C34" s="89"/>
      <c r="D34" s="89"/>
      <c r="E34" s="89"/>
      <c r="F34" s="89"/>
      <c r="G34" s="90"/>
      <c r="H34" s="108">
        <v>150000</v>
      </c>
      <c r="I34" s="87"/>
      <c r="J34" s="86"/>
      <c r="K34" s="87"/>
      <c r="L34" s="86">
        <f t="shared" si="7"/>
        <v>150000</v>
      </c>
      <c r="M34" s="87"/>
      <c r="N34" s="86"/>
      <c r="O34" s="87"/>
      <c r="P34" s="86"/>
      <c r="Q34" s="87"/>
      <c r="R34" s="86"/>
      <c r="S34" s="87"/>
      <c r="T34" s="85"/>
      <c r="U34" s="84"/>
      <c r="V34" s="74">
        <f t="shared" si="6"/>
        <v>150000</v>
      </c>
      <c r="W34" s="75"/>
    </row>
    <row r="35" spans="1:23" x14ac:dyDescent="0.15">
      <c r="A35" s="88" t="s">
        <v>36</v>
      </c>
      <c r="B35" s="89"/>
      <c r="C35" s="89"/>
      <c r="D35" s="89"/>
      <c r="E35" s="89"/>
      <c r="F35" s="89"/>
      <c r="G35" s="90"/>
      <c r="H35" s="108">
        <v>403000</v>
      </c>
      <c r="I35" s="87"/>
      <c r="J35" s="86">
        <v>7000</v>
      </c>
      <c r="K35" s="87"/>
      <c r="L35" s="86">
        <f t="shared" si="7"/>
        <v>410000</v>
      </c>
      <c r="M35" s="87"/>
      <c r="N35" s="86">
        <v>7000</v>
      </c>
      <c r="O35" s="87"/>
      <c r="P35" s="86">
        <v>3000</v>
      </c>
      <c r="Q35" s="87"/>
      <c r="R35" s="86">
        <f t="shared" si="5"/>
        <v>10000</v>
      </c>
      <c r="S35" s="87"/>
      <c r="T35" s="85"/>
      <c r="U35" s="84"/>
      <c r="V35" s="74">
        <f t="shared" si="6"/>
        <v>420000</v>
      </c>
      <c r="W35" s="75"/>
    </row>
    <row r="36" spans="1:23" x14ac:dyDescent="0.15">
      <c r="A36" s="88" t="s">
        <v>72</v>
      </c>
      <c r="B36" s="89"/>
      <c r="C36" s="89"/>
      <c r="D36" s="89"/>
      <c r="E36" s="89"/>
      <c r="F36" s="89"/>
      <c r="G36" s="90"/>
      <c r="H36" s="108">
        <v>68000</v>
      </c>
      <c r="I36" s="109"/>
      <c r="J36" s="108"/>
      <c r="K36" s="109"/>
      <c r="L36" s="86">
        <f t="shared" ref="L36" si="8">SUM(H36:K36)</f>
        <v>68000</v>
      </c>
      <c r="M36" s="87"/>
      <c r="N36" s="108">
        <v>45000</v>
      </c>
      <c r="O36" s="109"/>
      <c r="P36" s="108"/>
      <c r="Q36" s="109"/>
      <c r="R36" s="108">
        <f t="shared" si="5"/>
        <v>45000</v>
      </c>
      <c r="S36" s="109"/>
      <c r="T36" s="83"/>
      <c r="U36" s="110"/>
      <c r="V36" s="74">
        <f t="shared" si="6"/>
        <v>113000</v>
      </c>
      <c r="W36" s="75"/>
    </row>
    <row r="37" spans="1:23" x14ac:dyDescent="0.15">
      <c r="A37" s="88" t="s">
        <v>37</v>
      </c>
      <c r="B37" s="89"/>
      <c r="C37" s="89"/>
      <c r="D37" s="89"/>
      <c r="E37" s="89"/>
      <c r="F37" s="89"/>
      <c r="G37" s="90"/>
      <c r="H37" s="108">
        <v>1600000</v>
      </c>
      <c r="I37" s="87"/>
      <c r="J37" s="86">
        <v>18000</v>
      </c>
      <c r="K37" s="87"/>
      <c r="L37" s="86">
        <f t="shared" si="7"/>
        <v>1618000</v>
      </c>
      <c r="M37" s="87"/>
      <c r="N37" s="86"/>
      <c r="O37" s="87"/>
      <c r="P37" s="86"/>
      <c r="Q37" s="87"/>
      <c r="R37" s="86"/>
      <c r="S37" s="87"/>
      <c r="T37" s="85"/>
      <c r="U37" s="84"/>
      <c r="V37" s="74">
        <f t="shared" si="6"/>
        <v>1618000</v>
      </c>
      <c r="W37" s="75"/>
    </row>
    <row r="38" spans="1:23" x14ac:dyDescent="0.15">
      <c r="A38" s="55" t="s">
        <v>38</v>
      </c>
      <c r="B38" s="56"/>
      <c r="C38" s="56"/>
      <c r="D38" s="56"/>
      <c r="E38" s="56"/>
      <c r="F38" s="56"/>
      <c r="G38" s="57"/>
      <c r="H38" s="108">
        <v>1570000</v>
      </c>
      <c r="I38" s="87"/>
      <c r="J38" s="86"/>
      <c r="K38" s="87"/>
      <c r="L38" s="86">
        <f t="shared" si="7"/>
        <v>1570000</v>
      </c>
      <c r="M38" s="87"/>
      <c r="N38" s="86"/>
      <c r="O38" s="87"/>
      <c r="P38" s="86"/>
      <c r="Q38" s="87"/>
      <c r="R38" s="86"/>
      <c r="S38" s="87"/>
      <c r="T38" s="85"/>
      <c r="U38" s="84"/>
      <c r="V38" s="74">
        <f t="shared" si="6"/>
        <v>1570000</v>
      </c>
      <c r="W38" s="75"/>
    </row>
    <row r="39" spans="1:23" x14ac:dyDescent="0.15">
      <c r="A39" s="55" t="s">
        <v>40</v>
      </c>
      <c r="B39" s="56"/>
      <c r="C39" s="56"/>
      <c r="D39" s="56"/>
      <c r="E39" s="56"/>
      <c r="F39" s="56"/>
      <c r="G39" s="57"/>
      <c r="H39" s="108">
        <v>15000</v>
      </c>
      <c r="I39" s="87"/>
      <c r="J39" s="86">
        <v>6000</v>
      </c>
      <c r="K39" s="87"/>
      <c r="L39" s="86">
        <f t="shared" si="7"/>
        <v>21000</v>
      </c>
      <c r="M39" s="87"/>
      <c r="N39" s="86">
        <v>40000</v>
      </c>
      <c r="O39" s="87"/>
      <c r="P39" s="86"/>
      <c r="Q39" s="87"/>
      <c r="R39" s="86">
        <f t="shared" si="5"/>
        <v>40000</v>
      </c>
      <c r="S39" s="87"/>
      <c r="T39" s="85"/>
      <c r="U39" s="84"/>
      <c r="V39" s="74">
        <f t="shared" si="6"/>
        <v>61000</v>
      </c>
      <c r="W39" s="75"/>
    </row>
    <row r="40" spans="1:23" x14ac:dyDescent="0.15">
      <c r="A40" s="55" t="s">
        <v>71</v>
      </c>
      <c r="B40" s="56"/>
      <c r="C40" s="56"/>
      <c r="D40" s="56"/>
      <c r="E40" s="56"/>
      <c r="F40" s="56"/>
      <c r="G40" s="57"/>
      <c r="H40" s="108">
        <v>64000</v>
      </c>
      <c r="I40" s="109"/>
      <c r="J40" s="108"/>
      <c r="K40" s="109"/>
      <c r="L40" s="108">
        <f t="shared" ref="L40" si="9">SUM(H40:K40)</f>
        <v>64000</v>
      </c>
      <c r="M40" s="109"/>
      <c r="N40" s="108">
        <v>5000</v>
      </c>
      <c r="O40" s="109"/>
      <c r="P40" s="108">
        <v>1000</v>
      </c>
      <c r="Q40" s="109"/>
      <c r="R40" s="108">
        <f t="shared" si="5"/>
        <v>6000</v>
      </c>
      <c r="S40" s="109"/>
      <c r="T40" s="83"/>
      <c r="U40" s="110"/>
      <c r="V40" s="74">
        <f t="shared" si="6"/>
        <v>70000</v>
      </c>
      <c r="W40" s="75"/>
    </row>
    <row r="41" spans="1:23" x14ac:dyDescent="0.15">
      <c r="A41" s="55" t="s">
        <v>41</v>
      </c>
      <c r="B41" s="56"/>
      <c r="C41" s="56"/>
      <c r="D41" s="56"/>
      <c r="E41" s="56"/>
      <c r="F41" s="56"/>
      <c r="G41" s="57"/>
      <c r="H41" s="108">
        <v>260000</v>
      </c>
      <c r="I41" s="87"/>
      <c r="J41" s="86"/>
      <c r="K41" s="87"/>
      <c r="L41" s="86">
        <f t="shared" si="7"/>
        <v>260000</v>
      </c>
      <c r="M41" s="87"/>
      <c r="N41" s="86"/>
      <c r="O41" s="87"/>
      <c r="P41" s="86"/>
      <c r="Q41" s="87"/>
      <c r="R41" s="86"/>
      <c r="S41" s="87"/>
      <c r="T41" s="85"/>
      <c r="U41" s="84"/>
      <c r="V41" s="74">
        <f t="shared" si="6"/>
        <v>260000</v>
      </c>
      <c r="W41" s="75"/>
    </row>
    <row r="42" spans="1:23" x14ac:dyDescent="0.15">
      <c r="A42" s="55" t="s">
        <v>42</v>
      </c>
      <c r="B42" s="56"/>
      <c r="C42" s="56"/>
      <c r="D42" s="56"/>
      <c r="E42" s="56"/>
      <c r="F42" s="56"/>
      <c r="G42" s="57"/>
      <c r="H42" s="108">
        <v>270000</v>
      </c>
      <c r="I42" s="87"/>
      <c r="J42" s="86"/>
      <c r="K42" s="87"/>
      <c r="L42" s="86">
        <f t="shared" si="7"/>
        <v>270000</v>
      </c>
      <c r="M42" s="87"/>
      <c r="N42" s="86"/>
      <c r="O42" s="87"/>
      <c r="P42" s="86"/>
      <c r="Q42" s="87"/>
      <c r="R42" s="86"/>
      <c r="S42" s="87"/>
      <c r="T42" s="85"/>
      <c r="U42" s="84"/>
      <c r="V42" s="74">
        <f t="shared" si="6"/>
        <v>270000</v>
      </c>
      <c r="W42" s="75"/>
    </row>
    <row r="43" spans="1:23" x14ac:dyDescent="0.15">
      <c r="A43" s="55" t="s">
        <v>43</v>
      </c>
      <c r="B43" s="56"/>
      <c r="C43" s="56"/>
      <c r="D43" s="56"/>
      <c r="E43" s="56"/>
      <c r="F43" s="56"/>
      <c r="G43" s="57"/>
      <c r="H43" s="108">
        <v>300000</v>
      </c>
      <c r="I43" s="87"/>
      <c r="J43" s="86"/>
      <c r="K43" s="87"/>
      <c r="L43" s="86">
        <f t="shared" si="7"/>
        <v>300000</v>
      </c>
      <c r="M43" s="87"/>
      <c r="N43" s="86"/>
      <c r="O43" s="87"/>
      <c r="P43" s="86"/>
      <c r="Q43" s="87"/>
      <c r="R43" s="86"/>
      <c r="S43" s="87"/>
      <c r="T43" s="85"/>
      <c r="U43" s="84"/>
      <c r="V43" s="74">
        <f t="shared" si="6"/>
        <v>300000</v>
      </c>
      <c r="W43" s="75"/>
    </row>
    <row r="44" spans="1:23" x14ac:dyDescent="0.15">
      <c r="A44" s="55" t="s">
        <v>44</v>
      </c>
      <c r="B44" s="56"/>
      <c r="C44" s="56"/>
      <c r="D44" s="56"/>
      <c r="E44" s="56"/>
      <c r="F44" s="56"/>
      <c r="G44" s="57"/>
      <c r="H44" s="108"/>
      <c r="I44" s="87"/>
      <c r="J44" s="86"/>
      <c r="K44" s="87"/>
      <c r="L44" s="86"/>
      <c r="M44" s="87"/>
      <c r="N44" s="86">
        <v>180000</v>
      </c>
      <c r="O44" s="87"/>
      <c r="P44" s="86"/>
      <c r="Q44" s="87"/>
      <c r="R44" s="86">
        <f t="shared" si="5"/>
        <v>180000</v>
      </c>
      <c r="S44" s="87"/>
      <c r="T44" s="85"/>
      <c r="U44" s="84"/>
      <c r="V44" s="74">
        <f t="shared" si="6"/>
        <v>180000</v>
      </c>
      <c r="W44" s="75"/>
    </row>
    <row r="45" spans="1:23" x14ac:dyDescent="0.15">
      <c r="A45" s="55" t="s">
        <v>79</v>
      </c>
      <c r="B45" s="56"/>
      <c r="C45" s="56"/>
      <c r="D45" s="56"/>
      <c r="E45" s="56"/>
      <c r="F45" s="56"/>
      <c r="G45" s="57"/>
      <c r="H45" s="108">
        <v>70000</v>
      </c>
      <c r="I45" s="87"/>
      <c r="J45" s="86"/>
      <c r="K45" s="87"/>
      <c r="L45" s="86">
        <f t="shared" ref="L45" si="10">SUM(H45:K45)</f>
        <v>70000</v>
      </c>
      <c r="M45" s="87"/>
      <c r="N45" s="6"/>
      <c r="O45" s="7"/>
      <c r="P45" s="6"/>
      <c r="Q45" s="7"/>
      <c r="R45" s="6"/>
      <c r="S45" s="7"/>
      <c r="T45" s="5"/>
      <c r="U45" s="4"/>
      <c r="V45" s="74">
        <f t="shared" ref="V45" si="11">SUM(L45,R45,)</f>
        <v>70000</v>
      </c>
      <c r="W45" s="75"/>
    </row>
    <row r="46" spans="1:23" x14ac:dyDescent="0.15">
      <c r="A46" s="55" t="s">
        <v>45</v>
      </c>
      <c r="B46" s="56"/>
      <c r="C46" s="56"/>
      <c r="D46" s="56"/>
      <c r="E46" s="56"/>
      <c r="F46" s="56"/>
      <c r="G46" s="57"/>
      <c r="H46" s="108">
        <v>150000</v>
      </c>
      <c r="I46" s="87"/>
      <c r="J46" s="86"/>
      <c r="K46" s="87"/>
      <c r="L46" s="86">
        <f t="shared" si="7"/>
        <v>150000</v>
      </c>
      <c r="M46" s="87"/>
      <c r="N46" s="86">
        <v>1000</v>
      </c>
      <c r="O46" s="87"/>
      <c r="P46" s="86">
        <v>10000</v>
      </c>
      <c r="Q46" s="87"/>
      <c r="R46" s="86">
        <f t="shared" si="5"/>
        <v>11000</v>
      </c>
      <c r="S46" s="87"/>
      <c r="T46" s="85"/>
      <c r="U46" s="84"/>
      <c r="V46" s="74">
        <f t="shared" si="6"/>
        <v>161000</v>
      </c>
      <c r="W46" s="75"/>
    </row>
    <row r="47" spans="1:23" x14ac:dyDescent="0.15">
      <c r="A47" s="55" t="s">
        <v>46</v>
      </c>
      <c r="B47" s="56"/>
      <c r="C47" s="56"/>
      <c r="D47" s="56"/>
      <c r="E47" s="56"/>
      <c r="F47" s="56"/>
      <c r="G47" s="57"/>
      <c r="H47" s="103">
        <v>10000</v>
      </c>
      <c r="I47" s="104"/>
      <c r="J47" s="105"/>
      <c r="K47" s="104"/>
      <c r="L47" s="105">
        <f t="shared" si="7"/>
        <v>10000</v>
      </c>
      <c r="M47" s="104"/>
      <c r="N47" s="105"/>
      <c r="O47" s="104"/>
      <c r="P47" s="105"/>
      <c r="Q47" s="104"/>
      <c r="R47" s="105"/>
      <c r="S47" s="104"/>
      <c r="T47" s="106"/>
      <c r="U47" s="107"/>
      <c r="V47" s="96">
        <f t="shared" si="6"/>
        <v>10000</v>
      </c>
      <c r="W47" s="97"/>
    </row>
    <row r="48" spans="1:23" x14ac:dyDescent="0.15">
      <c r="A48" s="55" t="s">
        <v>47</v>
      </c>
      <c r="B48" s="56"/>
      <c r="C48" s="56"/>
      <c r="D48" s="56"/>
      <c r="E48" s="56"/>
      <c r="F48" s="56"/>
      <c r="G48" s="57"/>
      <c r="H48" s="98"/>
      <c r="I48" s="99"/>
      <c r="J48" s="100"/>
      <c r="K48" s="99"/>
      <c r="L48" s="100"/>
      <c r="M48" s="99"/>
      <c r="N48" s="100"/>
      <c r="O48" s="99"/>
      <c r="P48" s="100"/>
      <c r="Q48" s="99"/>
      <c r="R48" s="100"/>
      <c r="S48" s="99"/>
      <c r="T48" s="101">
        <f>SUM(T49:U66)</f>
        <v>1833000</v>
      </c>
      <c r="U48" s="102"/>
      <c r="V48" s="46">
        <f>T48</f>
        <v>1833000</v>
      </c>
      <c r="W48" s="47"/>
    </row>
    <row r="49" spans="1:23" x14ac:dyDescent="0.15">
      <c r="A49" s="88" t="s">
        <v>33</v>
      </c>
      <c r="B49" s="89"/>
      <c r="C49" s="89"/>
      <c r="D49" s="89"/>
      <c r="E49" s="89"/>
      <c r="F49" s="89"/>
      <c r="G49" s="90"/>
      <c r="H49" s="91"/>
      <c r="I49" s="92"/>
      <c r="J49" s="93"/>
      <c r="K49" s="92"/>
      <c r="L49" s="93"/>
      <c r="M49" s="92"/>
      <c r="N49" s="93"/>
      <c r="O49" s="92"/>
      <c r="P49" s="93"/>
      <c r="Q49" s="92"/>
      <c r="R49" s="93"/>
      <c r="S49" s="92"/>
      <c r="T49" s="94">
        <v>768000</v>
      </c>
      <c r="U49" s="95"/>
      <c r="V49" s="46">
        <f>T49</f>
        <v>768000</v>
      </c>
      <c r="W49" s="47"/>
    </row>
    <row r="50" spans="1:23" x14ac:dyDescent="0.15">
      <c r="A50" s="88" t="s">
        <v>48</v>
      </c>
      <c r="B50" s="89"/>
      <c r="C50" s="89"/>
      <c r="D50" s="89"/>
      <c r="E50" s="89"/>
      <c r="F50" s="89"/>
      <c r="G50" s="90"/>
      <c r="H50" s="83"/>
      <c r="I50" s="84"/>
      <c r="J50" s="85"/>
      <c r="K50" s="84"/>
      <c r="L50" s="85"/>
      <c r="M50" s="84"/>
      <c r="N50" s="85"/>
      <c r="O50" s="84"/>
      <c r="P50" s="85"/>
      <c r="Q50" s="84"/>
      <c r="R50" s="85"/>
      <c r="S50" s="84"/>
      <c r="T50" s="86">
        <v>240000</v>
      </c>
      <c r="U50" s="87"/>
      <c r="V50" s="74">
        <f t="shared" ref="V50:V66" si="12">T50</f>
        <v>240000</v>
      </c>
      <c r="W50" s="75"/>
    </row>
    <row r="51" spans="1:23" x14ac:dyDescent="0.15">
      <c r="A51" s="88" t="s">
        <v>34</v>
      </c>
      <c r="B51" s="89"/>
      <c r="C51" s="89"/>
      <c r="D51" s="89"/>
      <c r="E51" s="89"/>
      <c r="F51" s="89"/>
      <c r="G51" s="90"/>
      <c r="H51" s="83"/>
      <c r="I51" s="84"/>
      <c r="J51" s="85"/>
      <c r="K51" s="84"/>
      <c r="L51" s="85"/>
      <c r="M51" s="84"/>
      <c r="N51" s="85"/>
      <c r="O51" s="84"/>
      <c r="P51" s="85"/>
      <c r="Q51" s="84"/>
      <c r="R51" s="85"/>
      <c r="S51" s="84"/>
      <c r="T51" s="86">
        <v>100000</v>
      </c>
      <c r="U51" s="87"/>
      <c r="V51" s="74">
        <f t="shared" si="12"/>
        <v>100000</v>
      </c>
      <c r="W51" s="75"/>
    </row>
    <row r="52" spans="1:23" x14ac:dyDescent="0.15">
      <c r="A52" s="88" t="s">
        <v>49</v>
      </c>
      <c r="B52" s="89"/>
      <c r="C52" s="89"/>
      <c r="D52" s="89"/>
      <c r="E52" s="89"/>
      <c r="F52" s="89"/>
      <c r="G52" s="90"/>
      <c r="H52" s="83"/>
      <c r="I52" s="84"/>
      <c r="J52" s="85"/>
      <c r="K52" s="84"/>
      <c r="L52" s="85"/>
      <c r="M52" s="84"/>
      <c r="N52" s="85"/>
      <c r="O52" s="84"/>
      <c r="P52" s="85"/>
      <c r="Q52" s="84"/>
      <c r="R52" s="85"/>
      <c r="S52" s="84"/>
      <c r="T52" s="86">
        <v>30000</v>
      </c>
      <c r="U52" s="87"/>
      <c r="V52" s="74">
        <f t="shared" si="12"/>
        <v>30000</v>
      </c>
      <c r="W52" s="75"/>
    </row>
    <row r="53" spans="1:23" x14ac:dyDescent="0.15">
      <c r="A53" s="88" t="s">
        <v>35</v>
      </c>
      <c r="B53" s="89"/>
      <c r="C53" s="89"/>
      <c r="D53" s="89"/>
      <c r="E53" s="89"/>
      <c r="F53" s="89"/>
      <c r="G53" s="90"/>
      <c r="H53" s="83"/>
      <c r="I53" s="84"/>
      <c r="J53" s="85"/>
      <c r="K53" s="84"/>
      <c r="L53" s="85"/>
      <c r="M53" s="84"/>
      <c r="N53" s="85"/>
      <c r="O53" s="84"/>
      <c r="P53" s="85"/>
      <c r="Q53" s="84"/>
      <c r="R53" s="85"/>
      <c r="S53" s="84"/>
      <c r="T53" s="86">
        <v>65000</v>
      </c>
      <c r="U53" s="87"/>
      <c r="V53" s="74">
        <f t="shared" si="12"/>
        <v>65000</v>
      </c>
      <c r="W53" s="75"/>
    </row>
    <row r="54" spans="1:23" x14ac:dyDescent="0.15">
      <c r="A54" s="55" t="s">
        <v>36</v>
      </c>
      <c r="B54" s="56"/>
      <c r="C54" s="56"/>
      <c r="D54" s="56"/>
      <c r="E54" s="56"/>
      <c r="F54" s="56"/>
      <c r="G54" s="57"/>
      <c r="H54" s="83"/>
      <c r="I54" s="84"/>
      <c r="J54" s="85"/>
      <c r="K54" s="84"/>
      <c r="L54" s="85"/>
      <c r="M54" s="84"/>
      <c r="N54" s="85"/>
      <c r="O54" s="84"/>
      <c r="P54" s="85"/>
      <c r="Q54" s="84"/>
      <c r="R54" s="85"/>
      <c r="S54" s="84"/>
      <c r="T54" s="86">
        <v>40000</v>
      </c>
      <c r="U54" s="87"/>
      <c r="V54" s="74">
        <f t="shared" si="12"/>
        <v>40000</v>
      </c>
      <c r="W54" s="75"/>
    </row>
    <row r="55" spans="1:23" x14ac:dyDescent="0.15">
      <c r="A55" s="55" t="s">
        <v>37</v>
      </c>
      <c r="B55" s="56"/>
      <c r="C55" s="56"/>
      <c r="D55" s="56"/>
      <c r="E55" s="56"/>
      <c r="F55" s="56"/>
      <c r="G55" s="57"/>
      <c r="H55" s="83"/>
      <c r="I55" s="84"/>
      <c r="J55" s="85"/>
      <c r="K55" s="84"/>
      <c r="L55" s="85"/>
      <c r="M55" s="84"/>
      <c r="N55" s="85"/>
      <c r="O55" s="84"/>
      <c r="P55" s="85"/>
      <c r="Q55" s="84"/>
      <c r="R55" s="85"/>
      <c r="S55" s="84"/>
      <c r="T55" s="86">
        <v>150000</v>
      </c>
      <c r="U55" s="87"/>
      <c r="V55" s="74">
        <f t="shared" si="12"/>
        <v>150000</v>
      </c>
      <c r="W55" s="75"/>
    </row>
    <row r="56" spans="1:23" x14ac:dyDescent="0.15">
      <c r="A56" s="55" t="s">
        <v>50</v>
      </c>
      <c r="B56" s="56"/>
      <c r="C56" s="56"/>
      <c r="D56" s="56"/>
      <c r="E56" s="56"/>
      <c r="F56" s="56"/>
      <c r="G56" s="57"/>
      <c r="H56" s="83"/>
      <c r="I56" s="84"/>
      <c r="J56" s="85"/>
      <c r="K56" s="84"/>
      <c r="L56" s="85"/>
      <c r="M56" s="84"/>
      <c r="N56" s="85"/>
      <c r="O56" s="84"/>
      <c r="P56" s="85"/>
      <c r="Q56" s="84"/>
      <c r="R56" s="85"/>
      <c r="S56" s="84"/>
      <c r="T56" s="86">
        <v>50000</v>
      </c>
      <c r="U56" s="87"/>
      <c r="V56" s="74">
        <f t="shared" si="12"/>
        <v>50000</v>
      </c>
      <c r="W56" s="75"/>
    </row>
    <row r="57" spans="1:23" x14ac:dyDescent="0.15">
      <c r="A57" s="55" t="s">
        <v>38</v>
      </c>
      <c r="B57" s="56"/>
      <c r="C57" s="56"/>
      <c r="D57" s="56"/>
      <c r="E57" s="56"/>
      <c r="F57" s="56"/>
      <c r="G57" s="57"/>
      <c r="H57" s="83"/>
      <c r="I57" s="84"/>
      <c r="J57" s="85"/>
      <c r="K57" s="84"/>
      <c r="L57" s="85"/>
      <c r="M57" s="84"/>
      <c r="N57" s="85"/>
      <c r="O57" s="84"/>
      <c r="P57" s="85"/>
      <c r="Q57" s="84"/>
      <c r="R57" s="85"/>
      <c r="S57" s="84"/>
      <c r="T57" s="86">
        <v>180000</v>
      </c>
      <c r="U57" s="87"/>
      <c r="V57" s="74">
        <f t="shared" si="12"/>
        <v>180000</v>
      </c>
      <c r="W57" s="75"/>
    </row>
    <row r="58" spans="1:23" x14ac:dyDescent="0.15">
      <c r="A58" s="55" t="s">
        <v>39</v>
      </c>
      <c r="B58" s="56"/>
      <c r="C58" s="56"/>
      <c r="D58" s="56"/>
      <c r="E58" s="56"/>
      <c r="F58" s="56"/>
      <c r="G58" s="57"/>
      <c r="H58" s="83"/>
      <c r="I58" s="84"/>
      <c r="J58" s="85"/>
      <c r="K58" s="84"/>
      <c r="L58" s="85"/>
      <c r="M58" s="84"/>
      <c r="N58" s="85"/>
      <c r="O58" s="84"/>
      <c r="P58" s="85"/>
      <c r="Q58" s="84"/>
      <c r="R58" s="85"/>
      <c r="S58" s="84"/>
      <c r="T58" s="86">
        <v>10000</v>
      </c>
      <c r="U58" s="87"/>
      <c r="V58" s="74">
        <f t="shared" si="12"/>
        <v>10000</v>
      </c>
      <c r="W58" s="75"/>
    </row>
    <row r="59" spans="1:23" x14ac:dyDescent="0.15">
      <c r="A59" s="55" t="s">
        <v>40</v>
      </c>
      <c r="B59" s="56"/>
      <c r="C59" s="56"/>
      <c r="D59" s="56"/>
      <c r="E59" s="56"/>
      <c r="F59" s="56"/>
      <c r="G59" s="57"/>
      <c r="H59" s="83"/>
      <c r="I59" s="84"/>
      <c r="J59" s="85"/>
      <c r="K59" s="84"/>
      <c r="L59" s="85"/>
      <c r="M59" s="84"/>
      <c r="N59" s="85"/>
      <c r="O59" s="84"/>
      <c r="P59" s="85"/>
      <c r="Q59" s="84"/>
      <c r="R59" s="85"/>
      <c r="S59" s="84"/>
      <c r="T59" s="86">
        <v>10000</v>
      </c>
      <c r="U59" s="87"/>
      <c r="V59" s="74">
        <f t="shared" si="12"/>
        <v>10000</v>
      </c>
      <c r="W59" s="75"/>
    </row>
    <row r="60" spans="1:23" x14ac:dyDescent="0.15">
      <c r="A60" s="55" t="s">
        <v>51</v>
      </c>
      <c r="B60" s="56"/>
      <c r="C60" s="56"/>
      <c r="D60" s="56"/>
      <c r="E60" s="56"/>
      <c r="F60" s="56"/>
      <c r="G60" s="57"/>
      <c r="H60" s="83"/>
      <c r="I60" s="84"/>
      <c r="J60" s="85"/>
      <c r="K60" s="84"/>
      <c r="L60" s="85"/>
      <c r="M60" s="84"/>
      <c r="N60" s="85"/>
      <c r="O60" s="84"/>
      <c r="P60" s="85"/>
      <c r="Q60" s="84"/>
      <c r="R60" s="85"/>
      <c r="S60" s="84"/>
      <c r="T60" s="86">
        <v>15000</v>
      </c>
      <c r="U60" s="87"/>
      <c r="V60" s="74">
        <f t="shared" si="12"/>
        <v>15000</v>
      </c>
      <c r="W60" s="75"/>
    </row>
    <row r="61" spans="1:23" x14ac:dyDescent="0.15">
      <c r="A61" s="55" t="s">
        <v>41</v>
      </c>
      <c r="B61" s="56"/>
      <c r="C61" s="56"/>
      <c r="D61" s="56"/>
      <c r="E61" s="56"/>
      <c r="F61" s="56"/>
      <c r="G61" s="57"/>
      <c r="H61" s="83"/>
      <c r="I61" s="84"/>
      <c r="J61" s="85"/>
      <c r="K61" s="84"/>
      <c r="L61" s="85"/>
      <c r="M61" s="84"/>
      <c r="N61" s="85"/>
      <c r="O61" s="84"/>
      <c r="P61" s="85"/>
      <c r="Q61" s="84"/>
      <c r="R61" s="85"/>
      <c r="S61" s="84"/>
      <c r="T61" s="86">
        <v>25000</v>
      </c>
      <c r="U61" s="87"/>
      <c r="V61" s="74">
        <f t="shared" si="12"/>
        <v>25000</v>
      </c>
      <c r="W61" s="75"/>
    </row>
    <row r="62" spans="1:23" x14ac:dyDescent="0.15">
      <c r="A62" s="55" t="s">
        <v>42</v>
      </c>
      <c r="B62" s="56"/>
      <c r="C62" s="56"/>
      <c r="D62" s="56"/>
      <c r="E62" s="56"/>
      <c r="F62" s="56"/>
      <c r="G62" s="57"/>
      <c r="H62" s="83"/>
      <c r="I62" s="84"/>
      <c r="J62" s="85"/>
      <c r="K62" s="84"/>
      <c r="L62" s="85"/>
      <c r="M62" s="84"/>
      <c r="N62" s="85"/>
      <c r="O62" s="84"/>
      <c r="P62" s="85"/>
      <c r="Q62" s="84"/>
      <c r="R62" s="85"/>
      <c r="S62" s="84"/>
      <c r="T62" s="86">
        <v>40000</v>
      </c>
      <c r="U62" s="87"/>
      <c r="V62" s="74">
        <f t="shared" si="12"/>
        <v>40000</v>
      </c>
      <c r="W62" s="75"/>
    </row>
    <row r="63" spans="1:23" x14ac:dyDescent="0.15">
      <c r="A63" s="55" t="s">
        <v>44</v>
      </c>
      <c r="B63" s="56"/>
      <c r="C63" s="56"/>
      <c r="D63" s="56"/>
      <c r="E63" s="56"/>
      <c r="F63" s="56"/>
      <c r="G63" s="57"/>
      <c r="H63" s="83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6">
        <v>40000</v>
      </c>
      <c r="U63" s="87"/>
      <c r="V63" s="74">
        <f t="shared" si="12"/>
        <v>40000</v>
      </c>
      <c r="W63" s="75"/>
    </row>
    <row r="64" spans="1:23" x14ac:dyDescent="0.15">
      <c r="A64" s="55" t="s">
        <v>52</v>
      </c>
      <c r="B64" s="56"/>
      <c r="C64" s="56"/>
      <c r="D64" s="56"/>
      <c r="E64" s="56"/>
      <c r="F64" s="56"/>
      <c r="G64" s="57"/>
      <c r="H64" s="83"/>
      <c r="I64" s="84"/>
      <c r="J64" s="85"/>
      <c r="K64" s="84"/>
      <c r="L64" s="85"/>
      <c r="M64" s="84"/>
      <c r="N64" s="85"/>
      <c r="O64" s="84"/>
      <c r="P64" s="85"/>
      <c r="Q64" s="84"/>
      <c r="R64" s="85"/>
      <c r="S64" s="84"/>
      <c r="T64" s="86">
        <v>20000</v>
      </c>
      <c r="U64" s="87"/>
      <c r="V64" s="74">
        <f t="shared" si="12"/>
        <v>20000</v>
      </c>
      <c r="W64" s="75"/>
    </row>
    <row r="65" spans="1:23" x14ac:dyDescent="0.15">
      <c r="A65" s="55" t="s">
        <v>45</v>
      </c>
      <c r="B65" s="56"/>
      <c r="C65" s="56"/>
      <c r="D65" s="56"/>
      <c r="E65" s="56"/>
      <c r="F65" s="56"/>
      <c r="G65" s="57"/>
      <c r="H65" s="83"/>
      <c r="I65" s="84"/>
      <c r="J65" s="85"/>
      <c r="K65" s="84"/>
      <c r="L65" s="85"/>
      <c r="M65" s="84"/>
      <c r="N65" s="85"/>
      <c r="O65" s="84"/>
      <c r="P65" s="85"/>
      <c r="Q65" s="84"/>
      <c r="R65" s="85"/>
      <c r="S65" s="84"/>
      <c r="T65" s="86">
        <v>40000</v>
      </c>
      <c r="U65" s="87"/>
      <c r="V65" s="74">
        <f t="shared" si="12"/>
        <v>40000</v>
      </c>
      <c r="W65" s="75"/>
    </row>
    <row r="66" spans="1:23" x14ac:dyDescent="0.15">
      <c r="A66" s="55" t="s">
        <v>46</v>
      </c>
      <c r="B66" s="56"/>
      <c r="C66" s="56"/>
      <c r="D66" s="56"/>
      <c r="E66" s="56"/>
      <c r="F66" s="56"/>
      <c r="G66" s="57"/>
      <c r="H66" s="76"/>
      <c r="I66" s="77"/>
      <c r="J66" s="78"/>
      <c r="K66" s="77"/>
      <c r="L66" s="76"/>
      <c r="M66" s="77"/>
      <c r="N66" s="78"/>
      <c r="O66" s="77"/>
      <c r="P66" s="78"/>
      <c r="Q66" s="77"/>
      <c r="R66" s="76"/>
      <c r="S66" s="77"/>
      <c r="T66" s="79">
        <v>10000</v>
      </c>
      <c r="U66" s="80"/>
      <c r="V66" s="81">
        <f t="shared" si="12"/>
        <v>10000</v>
      </c>
      <c r="W66" s="82"/>
    </row>
    <row r="67" spans="1:23" x14ac:dyDescent="0.15">
      <c r="A67" s="55" t="s">
        <v>53</v>
      </c>
      <c r="B67" s="56"/>
      <c r="C67" s="56"/>
      <c r="D67" s="56"/>
      <c r="E67" s="56"/>
      <c r="F67" s="56"/>
      <c r="G67" s="57"/>
      <c r="H67" s="46">
        <f>SUM(H29:H66)</f>
        <v>11166000</v>
      </c>
      <c r="I67" s="47"/>
      <c r="J67" s="46">
        <f>SUM(J29:J66)</f>
        <v>502000</v>
      </c>
      <c r="K67" s="47"/>
      <c r="L67" s="72">
        <f t="shared" ref="L67" si="13">SUM(H67:K67)</f>
        <v>11668000</v>
      </c>
      <c r="M67" s="73"/>
      <c r="N67" s="46">
        <f>SUM(N29:N66)</f>
        <v>930000</v>
      </c>
      <c r="O67" s="47"/>
      <c r="P67" s="46">
        <f>SUM(P29:P66)</f>
        <v>146000</v>
      </c>
      <c r="Q67" s="47"/>
      <c r="R67" s="72">
        <f>SUM(N67:Q67)</f>
        <v>1076000</v>
      </c>
      <c r="S67" s="73"/>
      <c r="T67" s="46">
        <f>SUM(T49:U66)</f>
        <v>1833000</v>
      </c>
      <c r="U67" s="47"/>
      <c r="V67" s="46">
        <f>V28+V48</f>
        <v>14577000</v>
      </c>
      <c r="W67" s="47"/>
    </row>
    <row r="68" spans="1:23" x14ac:dyDescent="0.15">
      <c r="A68" s="55" t="s">
        <v>54</v>
      </c>
      <c r="B68" s="56"/>
      <c r="C68" s="56"/>
      <c r="D68" s="56"/>
      <c r="E68" s="56"/>
      <c r="F68" s="56"/>
      <c r="G68" s="57"/>
      <c r="H68" s="46">
        <f>H26-H67</f>
        <v>-124000</v>
      </c>
      <c r="I68" s="47"/>
      <c r="J68" s="67">
        <f>J26-J67</f>
        <v>0</v>
      </c>
      <c r="K68" s="47"/>
      <c r="L68" s="67">
        <f>L26-L67</f>
        <v>-124000</v>
      </c>
      <c r="M68" s="47"/>
      <c r="N68" s="67">
        <f>N26-N67</f>
        <v>120000</v>
      </c>
      <c r="O68" s="47"/>
      <c r="P68" s="67">
        <f>P26-P67</f>
        <v>4000</v>
      </c>
      <c r="Q68" s="47"/>
      <c r="R68" s="67">
        <f>R26-R67</f>
        <v>124000</v>
      </c>
      <c r="S68" s="47"/>
      <c r="T68" s="67">
        <f>T26-T67</f>
        <v>0</v>
      </c>
      <c r="U68" s="47"/>
      <c r="V68" s="67">
        <f>V26-V67</f>
        <v>0</v>
      </c>
      <c r="W68" s="47"/>
    </row>
    <row r="69" spans="1:23" x14ac:dyDescent="0.15">
      <c r="A69" s="55" t="s">
        <v>55</v>
      </c>
      <c r="B69" s="56"/>
      <c r="C69" s="56"/>
      <c r="D69" s="56"/>
      <c r="E69" s="56"/>
      <c r="F69" s="56"/>
      <c r="G69" s="57"/>
      <c r="H69" s="46">
        <v>0</v>
      </c>
      <c r="I69" s="47"/>
      <c r="J69" s="67">
        <v>0</v>
      </c>
      <c r="K69" s="47"/>
      <c r="L69" s="67">
        <v>0</v>
      </c>
      <c r="M69" s="47"/>
      <c r="N69" s="67">
        <v>0</v>
      </c>
      <c r="O69" s="47"/>
      <c r="P69" s="67">
        <v>0</v>
      </c>
      <c r="Q69" s="47"/>
      <c r="R69" s="67">
        <v>0</v>
      </c>
      <c r="S69" s="47"/>
      <c r="T69" s="67">
        <v>0</v>
      </c>
      <c r="U69" s="47"/>
      <c r="V69" s="67">
        <v>0</v>
      </c>
      <c r="W69" s="47"/>
    </row>
    <row r="70" spans="1:23" x14ac:dyDescent="0.15">
      <c r="A70" s="55" t="s">
        <v>56</v>
      </c>
      <c r="B70" s="56"/>
      <c r="C70" s="56"/>
      <c r="D70" s="56"/>
      <c r="E70" s="56"/>
      <c r="F70" s="56"/>
      <c r="G70" s="57"/>
      <c r="H70" s="46">
        <f>H68-H69</f>
        <v>-124000</v>
      </c>
      <c r="I70" s="47"/>
      <c r="J70" s="67">
        <f t="shared" ref="J70" si="14">J68-J69</f>
        <v>0</v>
      </c>
      <c r="K70" s="47"/>
      <c r="L70" s="67">
        <f t="shared" ref="L70" si="15">L68-L69</f>
        <v>-124000</v>
      </c>
      <c r="M70" s="47"/>
      <c r="N70" s="67">
        <f t="shared" ref="N70" si="16">N68-N69</f>
        <v>120000</v>
      </c>
      <c r="O70" s="47"/>
      <c r="P70" s="67">
        <f t="shared" ref="P70" si="17">P68-P69</f>
        <v>4000</v>
      </c>
      <c r="Q70" s="47"/>
      <c r="R70" s="67">
        <f t="shared" ref="R70" si="18">R68-R69</f>
        <v>124000</v>
      </c>
      <c r="S70" s="47"/>
      <c r="T70" s="67">
        <f t="shared" ref="T70:V70" si="19">T68-T69</f>
        <v>0</v>
      </c>
      <c r="U70" s="47"/>
      <c r="V70" s="67">
        <f t="shared" si="19"/>
        <v>0</v>
      </c>
      <c r="W70" s="47"/>
    </row>
    <row r="71" spans="1:23" x14ac:dyDescent="0.15">
      <c r="A71" s="55" t="s">
        <v>57</v>
      </c>
      <c r="B71" s="56"/>
      <c r="C71" s="56"/>
      <c r="D71" s="56"/>
      <c r="E71" s="56"/>
      <c r="F71" s="56"/>
      <c r="G71" s="57"/>
      <c r="H71" s="68"/>
      <c r="I71" s="69"/>
      <c r="J71" s="68"/>
      <c r="K71" s="69"/>
      <c r="L71" s="68"/>
      <c r="M71" s="69"/>
      <c r="N71" s="68"/>
      <c r="O71" s="69"/>
      <c r="P71" s="68"/>
      <c r="Q71" s="69"/>
      <c r="R71" s="68"/>
      <c r="S71" s="69"/>
      <c r="T71" s="68"/>
      <c r="U71" s="69"/>
      <c r="V71" s="68"/>
      <c r="W71" s="69"/>
    </row>
    <row r="72" spans="1:23" x14ac:dyDescent="0.15">
      <c r="A72" s="55" t="s">
        <v>58</v>
      </c>
      <c r="B72" s="56"/>
      <c r="C72" s="56"/>
      <c r="D72" s="56"/>
      <c r="E72" s="56"/>
      <c r="F72" s="56"/>
      <c r="G72" s="57"/>
      <c r="H72" s="70"/>
      <c r="I72" s="71"/>
      <c r="J72" s="70"/>
      <c r="K72" s="71"/>
      <c r="L72" s="70"/>
      <c r="M72" s="71"/>
      <c r="N72" s="70"/>
      <c r="O72" s="71"/>
      <c r="P72" s="70"/>
      <c r="Q72" s="71"/>
      <c r="R72" s="70"/>
      <c r="S72" s="71"/>
      <c r="T72" s="70"/>
      <c r="U72" s="71"/>
      <c r="V72" s="70"/>
      <c r="W72" s="71"/>
    </row>
    <row r="73" spans="1:23" x14ac:dyDescent="0.15">
      <c r="A73" s="55" t="s">
        <v>59</v>
      </c>
      <c r="B73" s="56"/>
      <c r="C73" s="56"/>
      <c r="D73" s="56"/>
      <c r="E73" s="56"/>
      <c r="F73" s="56"/>
      <c r="G73" s="57"/>
      <c r="H73" s="46"/>
      <c r="I73" s="47"/>
      <c r="J73" s="67"/>
      <c r="K73" s="47"/>
      <c r="L73" s="67"/>
      <c r="M73" s="47"/>
      <c r="N73" s="67"/>
      <c r="O73" s="47"/>
      <c r="P73" s="67"/>
      <c r="Q73" s="47"/>
      <c r="R73" s="67"/>
      <c r="S73" s="47"/>
      <c r="T73" s="67"/>
      <c r="U73" s="47"/>
      <c r="V73" s="67">
        <f>SUM(L73,R73,R73)</f>
        <v>0</v>
      </c>
      <c r="W73" s="47"/>
    </row>
    <row r="74" spans="1:23" x14ac:dyDescent="0.15">
      <c r="A74" s="55" t="s">
        <v>60</v>
      </c>
      <c r="B74" s="56"/>
      <c r="C74" s="56"/>
      <c r="D74" s="56"/>
      <c r="E74" s="56"/>
      <c r="F74" s="56"/>
      <c r="G74" s="57"/>
      <c r="H74" s="68"/>
      <c r="I74" s="69"/>
      <c r="J74" s="68"/>
      <c r="K74" s="69"/>
      <c r="L74" s="68"/>
      <c r="M74" s="69"/>
      <c r="N74" s="68"/>
      <c r="O74" s="69"/>
      <c r="P74" s="68"/>
      <c r="Q74" s="69"/>
      <c r="R74" s="68"/>
      <c r="S74" s="69"/>
      <c r="T74" s="68"/>
      <c r="U74" s="69"/>
      <c r="V74" s="68"/>
      <c r="W74" s="69"/>
    </row>
    <row r="75" spans="1:23" x14ac:dyDescent="0.15">
      <c r="A75" s="55" t="s">
        <v>61</v>
      </c>
      <c r="B75" s="56"/>
      <c r="C75" s="56"/>
      <c r="D75" s="56"/>
      <c r="E75" s="56"/>
      <c r="F75" s="56"/>
      <c r="G75" s="57"/>
      <c r="H75" s="46"/>
      <c r="I75" s="47"/>
      <c r="J75" s="67"/>
      <c r="K75" s="47"/>
      <c r="L75" s="67"/>
      <c r="M75" s="47"/>
      <c r="N75" s="67"/>
      <c r="O75" s="47"/>
      <c r="P75" s="67"/>
      <c r="Q75" s="47"/>
      <c r="R75" s="67"/>
      <c r="S75" s="47"/>
      <c r="T75" s="67"/>
      <c r="U75" s="47"/>
      <c r="V75" s="67">
        <f>SUM(L75,R75,R75)</f>
        <v>0</v>
      </c>
      <c r="W75" s="47"/>
    </row>
    <row r="76" spans="1:23" x14ac:dyDescent="0.15">
      <c r="A76" s="55" t="s">
        <v>62</v>
      </c>
      <c r="B76" s="56"/>
      <c r="C76" s="56"/>
      <c r="D76" s="56"/>
      <c r="E76" s="56"/>
      <c r="F76" s="56"/>
      <c r="G76" s="57"/>
      <c r="H76" s="46"/>
      <c r="I76" s="47"/>
      <c r="J76" s="46"/>
      <c r="K76" s="47"/>
      <c r="L76" s="46"/>
      <c r="M76" s="47"/>
      <c r="N76" s="46"/>
      <c r="O76" s="47"/>
      <c r="P76" s="46"/>
      <c r="Q76" s="47"/>
      <c r="R76" s="46"/>
      <c r="S76" s="47"/>
      <c r="T76" s="46"/>
      <c r="U76" s="47"/>
      <c r="V76" s="46">
        <f t="shared" ref="V76" si="20">V73-V75</f>
        <v>0</v>
      </c>
      <c r="W76" s="47"/>
    </row>
    <row r="77" spans="1:23" x14ac:dyDescent="0.15">
      <c r="A77" s="55" t="s">
        <v>63</v>
      </c>
      <c r="B77" s="56"/>
      <c r="C77" s="56"/>
      <c r="D77" s="56"/>
      <c r="E77" s="56"/>
      <c r="F77" s="56"/>
      <c r="G77" s="57"/>
      <c r="H77" s="46"/>
      <c r="I77" s="47"/>
      <c r="J77" s="46"/>
      <c r="K77" s="47"/>
      <c r="L77" s="46"/>
      <c r="M77" s="47"/>
      <c r="N77" s="67"/>
      <c r="O77" s="47"/>
      <c r="P77" s="67"/>
      <c r="Q77" s="47"/>
      <c r="R77" s="67"/>
      <c r="S77" s="47"/>
      <c r="T77" s="67"/>
      <c r="U77" s="47"/>
      <c r="V77" s="46">
        <v>0</v>
      </c>
      <c r="W77" s="47"/>
    </row>
    <row r="78" spans="1:23" x14ac:dyDescent="0.15">
      <c r="A78" s="55" t="s">
        <v>64</v>
      </c>
      <c r="B78" s="56"/>
      <c r="C78" s="56"/>
      <c r="D78" s="56"/>
      <c r="E78" s="56"/>
      <c r="F78" s="56"/>
      <c r="G78" s="57"/>
      <c r="H78" s="63"/>
      <c r="I78" s="64"/>
      <c r="J78" s="63"/>
      <c r="K78" s="64"/>
      <c r="L78" s="65"/>
      <c r="M78" s="66"/>
      <c r="N78" s="63"/>
      <c r="O78" s="64"/>
      <c r="P78" s="63"/>
      <c r="Q78" s="64"/>
      <c r="R78" s="63"/>
      <c r="S78" s="64"/>
      <c r="T78" s="63"/>
      <c r="U78" s="64"/>
      <c r="V78" s="53">
        <f>SUM(L78,R78,R78)</f>
        <v>0</v>
      </c>
      <c r="W78" s="54"/>
    </row>
    <row r="79" spans="1:23" x14ac:dyDescent="0.15">
      <c r="A79" s="55" t="s">
        <v>65</v>
      </c>
      <c r="B79" s="56"/>
      <c r="C79" s="56"/>
      <c r="D79" s="56"/>
      <c r="E79" s="56"/>
      <c r="F79" s="56"/>
      <c r="G79" s="57"/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51"/>
      <c r="S79" s="52"/>
      <c r="T79" s="51"/>
      <c r="U79" s="52"/>
      <c r="V79" s="46">
        <f t="shared" ref="V79" si="21">V70+V76</f>
        <v>0</v>
      </c>
      <c r="W79" s="47"/>
    </row>
    <row r="80" spans="1:23" x14ac:dyDescent="0.15">
      <c r="A80" s="55" t="s">
        <v>66</v>
      </c>
      <c r="B80" s="56"/>
      <c r="C80" s="56"/>
      <c r="D80" s="56"/>
      <c r="E80" s="56"/>
      <c r="F80" s="56"/>
      <c r="G80" s="57"/>
      <c r="H80" s="51"/>
      <c r="I80" s="52"/>
      <c r="J80" s="58"/>
      <c r="K80" s="52"/>
      <c r="L80" s="58"/>
      <c r="M80" s="52"/>
      <c r="N80" s="58"/>
      <c r="O80" s="52"/>
      <c r="P80" s="58"/>
      <c r="Q80" s="52"/>
      <c r="R80" s="58"/>
      <c r="S80" s="52"/>
      <c r="T80" s="58"/>
      <c r="U80" s="52"/>
      <c r="V80" s="53">
        <v>11000000</v>
      </c>
      <c r="W80" s="54"/>
    </row>
    <row r="81" spans="1:23" x14ac:dyDescent="0.15">
      <c r="A81" s="55" t="s">
        <v>67</v>
      </c>
      <c r="B81" s="56"/>
      <c r="C81" s="56"/>
      <c r="D81" s="56"/>
      <c r="E81" s="56"/>
      <c r="F81" s="56"/>
      <c r="G81" s="57"/>
      <c r="H81" s="51"/>
      <c r="I81" s="52"/>
      <c r="J81" s="51"/>
      <c r="K81" s="52"/>
      <c r="L81" s="51"/>
      <c r="M81" s="52"/>
      <c r="N81" s="51"/>
      <c r="O81" s="52"/>
      <c r="P81" s="51"/>
      <c r="Q81" s="52"/>
      <c r="R81" s="51"/>
      <c r="S81" s="52"/>
      <c r="T81" s="51"/>
      <c r="U81" s="52"/>
      <c r="V81" s="46">
        <f t="shared" ref="V81" si="22">V79+V80</f>
        <v>11000000</v>
      </c>
      <c r="W81" s="47"/>
    </row>
    <row r="82" spans="1:23" x14ac:dyDescent="0.15">
      <c r="A82" s="55" t="s">
        <v>68</v>
      </c>
      <c r="B82" s="56"/>
      <c r="C82" s="56"/>
      <c r="D82" s="56"/>
      <c r="E82" s="56"/>
      <c r="F82" s="56"/>
      <c r="G82" s="57"/>
      <c r="H82" s="59"/>
      <c r="I82" s="60"/>
      <c r="J82" s="59"/>
      <c r="K82" s="60"/>
      <c r="L82" s="59"/>
      <c r="M82" s="60"/>
      <c r="N82" s="59"/>
      <c r="O82" s="60"/>
      <c r="P82" s="59"/>
      <c r="Q82" s="60"/>
      <c r="R82" s="59"/>
      <c r="S82" s="60"/>
      <c r="T82" s="59"/>
      <c r="U82" s="60"/>
      <c r="V82" s="61"/>
      <c r="W82" s="62"/>
    </row>
    <row r="83" spans="1:23" x14ac:dyDescent="0.15">
      <c r="A83" s="55" t="s">
        <v>69</v>
      </c>
      <c r="B83" s="56"/>
      <c r="C83" s="56"/>
      <c r="D83" s="56"/>
      <c r="E83" s="56"/>
      <c r="F83" s="56"/>
      <c r="G83" s="57"/>
      <c r="H83" s="51"/>
      <c r="I83" s="52"/>
      <c r="J83" s="58"/>
      <c r="K83" s="52"/>
      <c r="L83" s="58"/>
      <c r="M83" s="52"/>
      <c r="N83" s="58"/>
      <c r="O83" s="52"/>
      <c r="P83" s="58"/>
      <c r="Q83" s="52"/>
      <c r="R83" s="58"/>
      <c r="S83" s="52"/>
      <c r="T83" s="58"/>
      <c r="U83" s="52"/>
      <c r="V83" s="53">
        <f>SUM(L83,R83,R83)</f>
        <v>0</v>
      </c>
      <c r="W83" s="54"/>
    </row>
    <row r="84" spans="1:23" x14ac:dyDescent="0.15">
      <c r="A84" s="55" t="s">
        <v>70</v>
      </c>
      <c r="B84" s="56"/>
      <c r="C84" s="56"/>
      <c r="D84" s="56"/>
      <c r="E84" s="56"/>
      <c r="F84" s="56"/>
      <c r="G84" s="57"/>
      <c r="H84" s="51"/>
      <c r="I84" s="52"/>
      <c r="J84" s="58"/>
      <c r="K84" s="52"/>
      <c r="L84" s="58"/>
      <c r="M84" s="52"/>
      <c r="N84" s="58"/>
      <c r="O84" s="52"/>
      <c r="P84" s="58"/>
      <c r="Q84" s="52"/>
      <c r="R84" s="58"/>
      <c r="S84" s="52"/>
      <c r="T84" s="58"/>
      <c r="U84" s="52"/>
      <c r="V84" s="53">
        <v>66100000</v>
      </c>
      <c r="W84" s="54"/>
    </row>
    <row r="85" spans="1:23" x14ac:dyDescent="0.15">
      <c r="A85" s="55" t="s">
        <v>74</v>
      </c>
      <c r="B85" s="56"/>
      <c r="C85" s="56"/>
      <c r="D85" s="56"/>
      <c r="E85" s="56"/>
      <c r="F85" s="56"/>
      <c r="G85" s="57"/>
      <c r="H85" s="2"/>
      <c r="I85" s="3"/>
      <c r="J85" s="2"/>
      <c r="K85" s="3"/>
      <c r="L85" s="2"/>
      <c r="M85" s="3"/>
      <c r="N85" s="2"/>
      <c r="O85" s="3"/>
      <c r="P85" s="2"/>
      <c r="Q85" s="3"/>
      <c r="R85" s="2"/>
      <c r="S85" s="3"/>
      <c r="T85" s="2"/>
      <c r="U85" s="3"/>
      <c r="V85" s="46">
        <v>66100000</v>
      </c>
      <c r="W85" s="148"/>
    </row>
    <row r="86" spans="1:23" x14ac:dyDescent="0.15">
      <c r="A86" s="48" t="s">
        <v>75</v>
      </c>
      <c r="B86" s="49"/>
      <c r="C86" s="49"/>
      <c r="D86" s="49"/>
      <c r="E86" s="49"/>
      <c r="F86" s="49"/>
      <c r="G86" s="50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46">
        <f>V81+V84</f>
        <v>77100000</v>
      </c>
      <c r="W86" s="47"/>
    </row>
    <row r="87" spans="1:2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</sheetData>
  <mergeCells count="724">
    <mergeCell ref="A85:G85"/>
    <mergeCell ref="V85:W85"/>
    <mergeCell ref="R17:S17"/>
    <mergeCell ref="T17:U17"/>
    <mergeCell ref="V17:W17"/>
    <mergeCell ref="H40:I40"/>
    <mergeCell ref="J40:K40"/>
    <mergeCell ref="L40:M40"/>
    <mergeCell ref="A17:G17"/>
    <mergeCell ref="H17:I17"/>
    <mergeCell ref="J17:K17"/>
    <mergeCell ref="L17:M17"/>
    <mergeCell ref="N17:O17"/>
    <mergeCell ref="P17:Q17"/>
    <mergeCell ref="V18:W18"/>
    <mergeCell ref="A19:G19"/>
    <mergeCell ref="H19:I19"/>
    <mergeCell ref="J19:K19"/>
    <mergeCell ref="L19:M19"/>
    <mergeCell ref="N19:O19"/>
    <mergeCell ref="V19:W19"/>
    <mergeCell ref="R20:S20"/>
    <mergeCell ref="P19:Q19"/>
    <mergeCell ref="T6:U6"/>
    <mergeCell ref="V7:W7"/>
    <mergeCell ref="A8:G8"/>
    <mergeCell ref="H8:I8"/>
    <mergeCell ref="J8:K8"/>
    <mergeCell ref="L8:M8"/>
    <mergeCell ref="T8:U8"/>
    <mergeCell ref="V8:W8"/>
    <mergeCell ref="V9:W9"/>
    <mergeCell ref="N8:O8"/>
    <mergeCell ref="P8:Q8"/>
    <mergeCell ref="R7:S7"/>
    <mergeCell ref="T7:U7"/>
    <mergeCell ref="A7:G7"/>
    <mergeCell ref="H7:I7"/>
    <mergeCell ref="J7:K7"/>
    <mergeCell ref="L7:M7"/>
    <mergeCell ref="N7:O7"/>
    <mergeCell ref="L6:M6"/>
    <mergeCell ref="N6:O6"/>
    <mergeCell ref="P6:Q6"/>
    <mergeCell ref="R6:S6"/>
    <mergeCell ref="A10:G10"/>
    <mergeCell ref="H10:I10"/>
    <mergeCell ref="J10:K10"/>
    <mergeCell ref="A1:W2"/>
    <mergeCell ref="A3:W3"/>
    <mergeCell ref="H4:W4"/>
    <mergeCell ref="A5:G6"/>
    <mergeCell ref="H5:M5"/>
    <mergeCell ref="N5:S5"/>
    <mergeCell ref="T5:U5"/>
    <mergeCell ref="V5:W6"/>
    <mergeCell ref="H6:I6"/>
    <mergeCell ref="J6:K6"/>
    <mergeCell ref="L10:M10"/>
    <mergeCell ref="N10:O10"/>
    <mergeCell ref="A9:G9"/>
    <mergeCell ref="H9:I9"/>
    <mergeCell ref="J9:K9"/>
    <mergeCell ref="L9:M9"/>
    <mergeCell ref="N9:O9"/>
    <mergeCell ref="P9:Q9"/>
    <mergeCell ref="R9:S9"/>
    <mergeCell ref="P7:Q7"/>
    <mergeCell ref="R8:S8"/>
    <mergeCell ref="A11:G11"/>
    <mergeCell ref="H11:I11"/>
    <mergeCell ref="J11:K11"/>
    <mergeCell ref="L11:M11"/>
    <mergeCell ref="N11:O11"/>
    <mergeCell ref="P11:Q11"/>
    <mergeCell ref="R11:S11"/>
    <mergeCell ref="T11:U11"/>
    <mergeCell ref="A14:G14"/>
    <mergeCell ref="H14:I14"/>
    <mergeCell ref="J14:K14"/>
    <mergeCell ref="L14:M14"/>
    <mergeCell ref="N14:O14"/>
    <mergeCell ref="P14:Q14"/>
    <mergeCell ref="R14:S14"/>
    <mergeCell ref="T14:U14"/>
    <mergeCell ref="A12:G12"/>
    <mergeCell ref="H12:I12"/>
    <mergeCell ref="J12:K12"/>
    <mergeCell ref="L12:M12"/>
    <mergeCell ref="N12:O12"/>
    <mergeCell ref="P12:Q12"/>
    <mergeCell ref="R12:S12"/>
    <mergeCell ref="T10:U10"/>
    <mergeCell ref="V10:W10"/>
    <mergeCell ref="V13:W13"/>
    <mergeCell ref="V11:W11"/>
    <mergeCell ref="T12:U12"/>
    <mergeCell ref="V12:W12"/>
    <mergeCell ref="T9:U9"/>
    <mergeCell ref="P10:Q10"/>
    <mergeCell ref="R10:S10"/>
    <mergeCell ref="V14:W14"/>
    <mergeCell ref="A13:G13"/>
    <mergeCell ref="H13:I13"/>
    <mergeCell ref="J13:K13"/>
    <mergeCell ref="L13:M13"/>
    <mergeCell ref="N13:O13"/>
    <mergeCell ref="P13:Q13"/>
    <mergeCell ref="R13:S13"/>
    <mergeCell ref="T13:U13"/>
    <mergeCell ref="V15:W15"/>
    <mergeCell ref="A16:G16"/>
    <mergeCell ref="H16:I16"/>
    <mergeCell ref="J16:K16"/>
    <mergeCell ref="L16:M16"/>
    <mergeCell ref="N16:O16"/>
    <mergeCell ref="P16:Q16"/>
    <mergeCell ref="R16:S16"/>
    <mergeCell ref="T16:U16"/>
    <mergeCell ref="V16:W16"/>
    <mergeCell ref="A15:G15"/>
    <mergeCell ref="H15:I15"/>
    <mergeCell ref="J15:K15"/>
    <mergeCell ref="L15:M15"/>
    <mergeCell ref="N15:O15"/>
    <mergeCell ref="P15:Q15"/>
    <mergeCell ref="R15:S15"/>
    <mergeCell ref="T15:U15"/>
    <mergeCell ref="T20:U20"/>
    <mergeCell ref="A18:G18"/>
    <mergeCell ref="H18:I18"/>
    <mergeCell ref="J18:K18"/>
    <mergeCell ref="L18:M18"/>
    <mergeCell ref="N18:O18"/>
    <mergeCell ref="P18:Q18"/>
    <mergeCell ref="R18:S18"/>
    <mergeCell ref="T18:U18"/>
    <mergeCell ref="T19:U19"/>
    <mergeCell ref="R19:S19"/>
    <mergeCell ref="L22:M22"/>
    <mergeCell ref="N22:O22"/>
    <mergeCell ref="P22:Q22"/>
    <mergeCell ref="R22:S22"/>
    <mergeCell ref="T22:U22"/>
    <mergeCell ref="V20:W20"/>
    <mergeCell ref="A21:G21"/>
    <mergeCell ref="H21:I21"/>
    <mergeCell ref="J21:K21"/>
    <mergeCell ref="L21:M21"/>
    <mergeCell ref="N21:O21"/>
    <mergeCell ref="P21:Q21"/>
    <mergeCell ref="R21:S21"/>
    <mergeCell ref="T21:U21"/>
    <mergeCell ref="V21:W21"/>
    <mergeCell ref="A20:G20"/>
    <mergeCell ref="H20:I20"/>
    <mergeCell ref="J20:K20"/>
    <mergeCell ref="L20:M20"/>
    <mergeCell ref="N20:O20"/>
    <mergeCell ref="P20:Q20"/>
    <mergeCell ref="V22:W22"/>
    <mergeCell ref="A22:G22"/>
    <mergeCell ref="H22:I22"/>
    <mergeCell ref="N24:O24"/>
    <mergeCell ref="P24:Q24"/>
    <mergeCell ref="R24:S24"/>
    <mergeCell ref="T24:U24"/>
    <mergeCell ref="V24:W24"/>
    <mergeCell ref="A23:G23"/>
    <mergeCell ref="H23:I23"/>
    <mergeCell ref="J23:K23"/>
    <mergeCell ref="L23:M23"/>
    <mergeCell ref="N23:O23"/>
    <mergeCell ref="P23:Q23"/>
    <mergeCell ref="R23:S23"/>
    <mergeCell ref="T23:U23"/>
    <mergeCell ref="J22:K22"/>
    <mergeCell ref="V25:W25"/>
    <mergeCell ref="A26:G26"/>
    <mergeCell ref="H26:I26"/>
    <mergeCell ref="J26:K26"/>
    <mergeCell ref="L26:M26"/>
    <mergeCell ref="N26:O26"/>
    <mergeCell ref="P26:Q26"/>
    <mergeCell ref="R26:S26"/>
    <mergeCell ref="T26:U26"/>
    <mergeCell ref="V26:W26"/>
    <mergeCell ref="A25:G25"/>
    <mergeCell ref="H25:I25"/>
    <mergeCell ref="J25:K25"/>
    <mergeCell ref="L25:M25"/>
    <mergeCell ref="N25:O25"/>
    <mergeCell ref="P25:Q25"/>
    <mergeCell ref="R25:S25"/>
    <mergeCell ref="T25:U25"/>
    <mergeCell ref="V23:W23"/>
    <mergeCell ref="A24:G24"/>
    <mergeCell ref="H24:I24"/>
    <mergeCell ref="J24:K24"/>
    <mergeCell ref="L24:M24"/>
    <mergeCell ref="V27:W27"/>
    <mergeCell ref="A28:G28"/>
    <mergeCell ref="H28:I28"/>
    <mergeCell ref="J28:K28"/>
    <mergeCell ref="L28:M28"/>
    <mergeCell ref="N28:O28"/>
    <mergeCell ref="P28:Q28"/>
    <mergeCell ref="R28:S28"/>
    <mergeCell ref="T28:U28"/>
    <mergeCell ref="V28:W28"/>
    <mergeCell ref="A27:G27"/>
    <mergeCell ref="H27:I27"/>
    <mergeCell ref="J27:K27"/>
    <mergeCell ref="L27:M27"/>
    <mergeCell ref="N27:O27"/>
    <mergeCell ref="P27:Q27"/>
    <mergeCell ref="R27:S27"/>
    <mergeCell ref="T27:U27"/>
    <mergeCell ref="V29:W29"/>
    <mergeCell ref="A29:G29"/>
    <mergeCell ref="H29:I29"/>
    <mergeCell ref="J29:K29"/>
    <mergeCell ref="L29:M29"/>
    <mergeCell ref="N29:O29"/>
    <mergeCell ref="P29:Q29"/>
    <mergeCell ref="R29:S29"/>
    <mergeCell ref="T29:U29"/>
    <mergeCell ref="V30:W30"/>
    <mergeCell ref="A31:G31"/>
    <mergeCell ref="H31:I31"/>
    <mergeCell ref="J31:K31"/>
    <mergeCell ref="L31:M31"/>
    <mergeCell ref="N31:O31"/>
    <mergeCell ref="P31:Q31"/>
    <mergeCell ref="R31:S31"/>
    <mergeCell ref="T31:U31"/>
    <mergeCell ref="V31:W31"/>
    <mergeCell ref="A30:G30"/>
    <mergeCell ref="H30:I30"/>
    <mergeCell ref="J30:K30"/>
    <mergeCell ref="L30:M30"/>
    <mergeCell ref="N30:O30"/>
    <mergeCell ref="P30:Q30"/>
    <mergeCell ref="R30:S30"/>
    <mergeCell ref="T30:U30"/>
    <mergeCell ref="V32:W32"/>
    <mergeCell ref="A32:G32"/>
    <mergeCell ref="H32:I32"/>
    <mergeCell ref="J32:K32"/>
    <mergeCell ref="L32:M32"/>
    <mergeCell ref="N32:O32"/>
    <mergeCell ref="P32:Q32"/>
    <mergeCell ref="R32:S32"/>
    <mergeCell ref="T32:U32"/>
    <mergeCell ref="R35:S35"/>
    <mergeCell ref="T35:U35"/>
    <mergeCell ref="V33:W33"/>
    <mergeCell ref="A34:G34"/>
    <mergeCell ref="H34:I34"/>
    <mergeCell ref="J34:K34"/>
    <mergeCell ref="L34:M34"/>
    <mergeCell ref="N34:O34"/>
    <mergeCell ref="P34:Q34"/>
    <mergeCell ref="R34:S34"/>
    <mergeCell ref="T34:U34"/>
    <mergeCell ref="V34:W34"/>
    <mergeCell ref="A33:G33"/>
    <mergeCell ref="H33:I33"/>
    <mergeCell ref="J33:K33"/>
    <mergeCell ref="L33:M33"/>
    <mergeCell ref="N33:O33"/>
    <mergeCell ref="P33:Q33"/>
    <mergeCell ref="V35:W35"/>
    <mergeCell ref="R33:S33"/>
    <mergeCell ref="T33:U33"/>
    <mergeCell ref="R36:S36"/>
    <mergeCell ref="T36:U36"/>
    <mergeCell ref="V36:W36"/>
    <mergeCell ref="R37:S37"/>
    <mergeCell ref="T37:U37"/>
    <mergeCell ref="V37:W37"/>
    <mergeCell ref="A35:G35"/>
    <mergeCell ref="H35:I35"/>
    <mergeCell ref="J35:K35"/>
    <mergeCell ref="A37:G37"/>
    <mergeCell ref="H37:I37"/>
    <mergeCell ref="J37:K37"/>
    <mergeCell ref="L37:M37"/>
    <mergeCell ref="N37:O37"/>
    <mergeCell ref="P37:Q37"/>
    <mergeCell ref="A36:G36"/>
    <mergeCell ref="H36:I36"/>
    <mergeCell ref="J36:K36"/>
    <mergeCell ref="L36:M36"/>
    <mergeCell ref="N36:O36"/>
    <mergeCell ref="P36:Q36"/>
    <mergeCell ref="L35:M35"/>
    <mergeCell ref="N35:O35"/>
    <mergeCell ref="P35:Q35"/>
    <mergeCell ref="V38:W38"/>
    <mergeCell ref="A38:G38"/>
    <mergeCell ref="H38:I38"/>
    <mergeCell ref="J38:K38"/>
    <mergeCell ref="L38:M38"/>
    <mergeCell ref="N38:O38"/>
    <mergeCell ref="P38:Q38"/>
    <mergeCell ref="R38:S38"/>
    <mergeCell ref="T38:U38"/>
    <mergeCell ref="R40:S40"/>
    <mergeCell ref="T40:U40"/>
    <mergeCell ref="V40:W40"/>
    <mergeCell ref="R41:S41"/>
    <mergeCell ref="T41:U41"/>
    <mergeCell ref="V41:W41"/>
    <mergeCell ref="A39:G39"/>
    <mergeCell ref="H39:I39"/>
    <mergeCell ref="J39:K39"/>
    <mergeCell ref="L39:M39"/>
    <mergeCell ref="N39:O39"/>
    <mergeCell ref="P39:Q39"/>
    <mergeCell ref="A41:G41"/>
    <mergeCell ref="H41:I41"/>
    <mergeCell ref="J41:K41"/>
    <mergeCell ref="L41:M41"/>
    <mergeCell ref="N41:O41"/>
    <mergeCell ref="P41:Q41"/>
    <mergeCell ref="A40:G40"/>
    <mergeCell ref="N40:O40"/>
    <mergeCell ref="P40:Q40"/>
    <mergeCell ref="R39:S39"/>
    <mergeCell ref="T39:U39"/>
    <mergeCell ref="V39:W39"/>
    <mergeCell ref="V42:W42"/>
    <mergeCell ref="A43:G43"/>
    <mergeCell ref="H43:I43"/>
    <mergeCell ref="J43:K43"/>
    <mergeCell ref="L43:M43"/>
    <mergeCell ref="N43:O43"/>
    <mergeCell ref="P43:Q43"/>
    <mergeCell ref="R43:S43"/>
    <mergeCell ref="T43:U43"/>
    <mergeCell ref="V43:W43"/>
    <mergeCell ref="A42:G42"/>
    <mergeCell ref="H42:I42"/>
    <mergeCell ref="J42:K42"/>
    <mergeCell ref="L42:M42"/>
    <mergeCell ref="N42:O42"/>
    <mergeCell ref="P42:Q42"/>
    <mergeCell ref="R42:S42"/>
    <mergeCell ref="T42:U42"/>
    <mergeCell ref="V44:W44"/>
    <mergeCell ref="A46:G46"/>
    <mergeCell ref="H46:I46"/>
    <mergeCell ref="J46:K46"/>
    <mergeCell ref="L46:M46"/>
    <mergeCell ref="N46:O46"/>
    <mergeCell ref="P46:Q46"/>
    <mergeCell ref="R46:S46"/>
    <mergeCell ref="T46:U46"/>
    <mergeCell ref="V46:W46"/>
    <mergeCell ref="A44:G44"/>
    <mergeCell ref="H44:I44"/>
    <mergeCell ref="J44:K44"/>
    <mergeCell ref="L44:M44"/>
    <mergeCell ref="N44:O44"/>
    <mergeCell ref="P44:Q44"/>
    <mergeCell ref="R44:S44"/>
    <mergeCell ref="T44:U44"/>
    <mergeCell ref="A45:G45"/>
    <mergeCell ref="H45:I45"/>
    <mergeCell ref="J45:K45"/>
    <mergeCell ref="L45:M45"/>
    <mergeCell ref="V45:W45"/>
    <mergeCell ref="V47:W47"/>
    <mergeCell ref="A48:G48"/>
    <mergeCell ref="H48:I48"/>
    <mergeCell ref="J48:K48"/>
    <mergeCell ref="L48:M48"/>
    <mergeCell ref="N48:O48"/>
    <mergeCell ref="P48:Q48"/>
    <mergeCell ref="R48:S48"/>
    <mergeCell ref="T48:U48"/>
    <mergeCell ref="V48:W48"/>
    <mergeCell ref="A47:G47"/>
    <mergeCell ref="H47:I47"/>
    <mergeCell ref="J47:K47"/>
    <mergeCell ref="L47:M47"/>
    <mergeCell ref="N47:O47"/>
    <mergeCell ref="P47:Q47"/>
    <mergeCell ref="R47:S47"/>
    <mergeCell ref="T47:U47"/>
    <mergeCell ref="V49:W49"/>
    <mergeCell ref="A49:G49"/>
    <mergeCell ref="H49:I49"/>
    <mergeCell ref="J49:K49"/>
    <mergeCell ref="L49:M49"/>
    <mergeCell ref="N49:O49"/>
    <mergeCell ref="P49:Q49"/>
    <mergeCell ref="R49:S49"/>
    <mergeCell ref="T49:U49"/>
    <mergeCell ref="V50:W50"/>
    <mergeCell ref="A51:G51"/>
    <mergeCell ref="H51:I51"/>
    <mergeCell ref="J51:K51"/>
    <mergeCell ref="L51:M51"/>
    <mergeCell ref="N51:O51"/>
    <mergeCell ref="P51:Q51"/>
    <mergeCell ref="R51:S51"/>
    <mergeCell ref="T51:U51"/>
    <mergeCell ref="V51:W51"/>
    <mergeCell ref="A50:G50"/>
    <mergeCell ref="H50:I50"/>
    <mergeCell ref="J50:K50"/>
    <mergeCell ref="L50:M50"/>
    <mergeCell ref="N50:O50"/>
    <mergeCell ref="P50:Q50"/>
    <mergeCell ref="R50:S50"/>
    <mergeCell ref="T50:U50"/>
    <mergeCell ref="V52:W52"/>
    <mergeCell ref="A53:G53"/>
    <mergeCell ref="H53:I53"/>
    <mergeCell ref="J53:K53"/>
    <mergeCell ref="L53:M53"/>
    <mergeCell ref="N53:O53"/>
    <mergeCell ref="P53:Q53"/>
    <mergeCell ref="R53:S53"/>
    <mergeCell ref="T53:U53"/>
    <mergeCell ref="V53:W53"/>
    <mergeCell ref="A52:G52"/>
    <mergeCell ref="H52:I52"/>
    <mergeCell ref="J52:K52"/>
    <mergeCell ref="L52:M52"/>
    <mergeCell ref="N52:O52"/>
    <mergeCell ref="P52:Q52"/>
    <mergeCell ref="R52:S52"/>
    <mergeCell ref="T52:U52"/>
    <mergeCell ref="R55:S55"/>
    <mergeCell ref="T55:U55"/>
    <mergeCell ref="V55:W55"/>
    <mergeCell ref="A54:G54"/>
    <mergeCell ref="H54:I54"/>
    <mergeCell ref="J54:K54"/>
    <mergeCell ref="A55:G55"/>
    <mergeCell ref="H55:I55"/>
    <mergeCell ref="J55:K55"/>
    <mergeCell ref="L55:M55"/>
    <mergeCell ref="N55:O55"/>
    <mergeCell ref="P55:Q55"/>
    <mergeCell ref="L54:M54"/>
    <mergeCell ref="N54:O54"/>
    <mergeCell ref="P54:Q54"/>
    <mergeCell ref="R54:S54"/>
    <mergeCell ref="T54:U54"/>
    <mergeCell ref="V54:W54"/>
    <mergeCell ref="V56:W56"/>
    <mergeCell ref="A57:G57"/>
    <mergeCell ref="H57:I57"/>
    <mergeCell ref="J57:K57"/>
    <mergeCell ref="L57:M57"/>
    <mergeCell ref="N57:O57"/>
    <mergeCell ref="P57:Q57"/>
    <mergeCell ref="R57:S57"/>
    <mergeCell ref="T57:U57"/>
    <mergeCell ref="V57:W57"/>
    <mergeCell ref="A56:G56"/>
    <mergeCell ref="H56:I56"/>
    <mergeCell ref="J56:K56"/>
    <mergeCell ref="L56:M56"/>
    <mergeCell ref="N56:O56"/>
    <mergeCell ref="P56:Q56"/>
    <mergeCell ref="R56:S56"/>
    <mergeCell ref="T56:U56"/>
    <mergeCell ref="V58:W58"/>
    <mergeCell ref="A59:G59"/>
    <mergeCell ref="H59:I59"/>
    <mergeCell ref="J59:K59"/>
    <mergeCell ref="L59:M59"/>
    <mergeCell ref="N59:O59"/>
    <mergeCell ref="P59:Q59"/>
    <mergeCell ref="R59:S59"/>
    <mergeCell ref="T59:U59"/>
    <mergeCell ref="V59:W59"/>
    <mergeCell ref="A58:G58"/>
    <mergeCell ref="H58:I58"/>
    <mergeCell ref="J58:K58"/>
    <mergeCell ref="L58:M58"/>
    <mergeCell ref="N58:O58"/>
    <mergeCell ref="P58:Q58"/>
    <mergeCell ref="R58:S58"/>
    <mergeCell ref="T58:U58"/>
    <mergeCell ref="V60:W60"/>
    <mergeCell ref="A61:G61"/>
    <mergeCell ref="H61:I61"/>
    <mergeCell ref="J61:K61"/>
    <mergeCell ref="L61:M61"/>
    <mergeCell ref="N61:O61"/>
    <mergeCell ref="P61:Q61"/>
    <mergeCell ref="R61:S61"/>
    <mergeCell ref="T61:U61"/>
    <mergeCell ref="V61:W61"/>
    <mergeCell ref="A60:G60"/>
    <mergeCell ref="H60:I60"/>
    <mergeCell ref="J60:K60"/>
    <mergeCell ref="L60:M60"/>
    <mergeCell ref="N60:O60"/>
    <mergeCell ref="P60:Q60"/>
    <mergeCell ref="R60:S60"/>
    <mergeCell ref="T60:U60"/>
    <mergeCell ref="V62:W62"/>
    <mergeCell ref="A62:G62"/>
    <mergeCell ref="H62:I62"/>
    <mergeCell ref="J62:K62"/>
    <mergeCell ref="L62:M62"/>
    <mergeCell ref="N62:O62"/>
    <mergeCell ref="P62:Q62"/>
    <mergeCell ref="R62:S62"/>
    <mergeCell ref="T62:U62"/>
    <mergeCell ref="V63:W63"/>
    <mergeCell ref="A64:G64"/>
    <mergeCell ref="H64:I64"/>
    <mergeCell ref="J64:K64"/>
    <mergeCell ref="L64:M64"/>
    <mergeCell ref="N64:O64"/>
    <mergeCell ref="P64:Q64"/>
    <mergeCell ref="R64:S64"/>
    <mergeCell ref="T64:U64"/>
    <mergeCell ref="V64:W64"/>
    <mergeCell ref="A63:G63"/>
    <mergeCell ref="H63:I63"/>
    <mergeCell ref="J63:K63"/>
    <mergeCell ref="L63:M63"/>
    <mergeCell ref="N63:O63"/>
    <mergeCell ref="P63:Q63"/>
    <mergeCell ref="R63:S63"/>
    <mergeCell ref="T63:U63"/>
    <mergeCell ref="V65:W65"/>
    <mergeCell ref="A66:G66"/>
    <mergeCell ref="H66:I66"/>
    <mergeCell ref="J66:K66"/>
    <mergeCell ref="L66:M66"/>
    <mergeCell ref="N66:O66"/>
    <mergeCell ref="P66:Q66"/>
    <mergeCell ref="R66:S66"/>
    <mergeCell ref="T66:U66"/>
    <mergeCell ref="V66:W66"/>
    <mergeCell ref="A65:G65"/>
    <mergeCell ref="H65:I65"/>
    <mergeCell ref="J65:K65"/>
    <mergeCell ref="L65:M65"/>
    <mergeCell ref="N65:O65"/>
    <mergeCell ref="P65:Q65"/>
    <mergeCell ref="R65:S65"/>
    <mergeCell ref="T65:U65"/>
    <mergeCell ref="V67:W67"/>
    <mergeCell ref="A68:G68"/>
    <mergeCell ref="H68:I68"/>
    <mergeCell ref="J68:K68"/>
    <mergeCell ref="L68:M68"/>
    <mergeCell ref="N68:O68"/>
    <mergeCell ref="P68:Q68"/>
    <mergeCell ref="R68:S68"/>
    <mergeCell ref="T68:U68"/>
    <mergeCell ref="V68:W68"/>
    <mergeCell ref="A67:G67"/>
    <mergeCell ref="H67:I67"/>
    <mergeCell ref="J67:K67"/>
    <mergeCell ref="L67:M67"/>
    <mergeCell ref="N67:O67"/>
    <mergeCell ref="P67:Q67"/>
    <mergeCell ref="R67:S67"/>
    <mergeCell ref="T67:U67"/>
    <mergeCell ref="V69:W69"/>
    <mergeCell ref="A70:G70"/>
    <mergeCell ref="H70:I70"/>
    <mergeCell ref="J70:K70"/>
    <mergeCell ref="L70:M70"/>
    <mergeCell ref="N70:O70"/>
    <mergeCell ref="P70:Q70"/>
    <mergeCell ref="R70:S70"/>
    <mergeCell ref="T70:U70"/>
    <mergeCell ref="V70:W70"/>
    <mergeCell ref="A69:G69"/>
    <mergeCell ref="H69:I69"/>
    <mergeCell ref="J69:K69"/>
    <mergeCell ref="L69:M69"/>
    <mergeCell ref="N69:O69"/>
    <mergeCell ref="P69:Q69"/>
    <mergeCell ref="R69:S69"/>
    <mergeCell ref="T69:U69"/>
    <mergeCell ref="V71:W71"/>
    <mergeCell ref="A72:G72"/>
    <mergeCell ref="H72:I72"/>
    <mergeCell ref="J72:K72"/>
    <mergeCell ref="L72:M72"/>
    <mergeCell ref="N72:O72"/>
    <mergeCell ref="P72:Q72"/>
    <mergeCell ref="R72:S72"/>
    <mergeCell ref="T72:U72"/>
    <mergeCell ref="V72:W72"/>
    <mergeCell ref="A71:G71"/>
    <mergeCell ref="H71:I71"/>
    <mergeCell ref="J71:K71"/>
    <mergeCell ref="L71:M71"/>
    <mergeCell ref="N71:O71"/>
    <mergeCell ref="P71:Q71"/>
    <mergeCell ref="R71:S71"/>
    <mergeCell ref="T71:U71"/>
    <mergeCell ref="V73:W73"/>
    <mergeCell ref="A74:G74"/>
    <mergeCell ref="H74:I74"/>
    <mergeCell ref="J74:K74"/>
    <mergeCell ref="L74:M74"/>
    <mergeCell ref="N74:O74"/>
    <mergeCell ref="P74:Q74"/>
    <mergeCell ref="R74:S74"/>
    <mergeCell ref="T74:U74"/>
    <mergeCell ref="V74:W74"/>
    <mergeCell ref="A73:G73"/>
    <mergeCell ref="H73:I73"/>
    <mergeCell ref="J73:K73"/>
    <mergeCell ref="L73:M73"/>
    <mergeCell ref="N73:O73"/>
    <mergeCell ref="P73:Q73"/>
    <mergeCell ref="R73:S73"/>
    <mergeCell ref="T73:U73"/>
    <mergeCell ref="V75:W75"/>
    <mergeCell ref="A76:G76"/>
    <mergeCell ref="H76:I76"/>
    <mergeCell ref="J76:K76"/>
    <mergeCell ref="L76:M76"/>
    <mergeCell ref="N76:O76"/>
    <mergeCell ref="P76:Q76"/>
    <mergeCell ref="R76:S76"/>
    <mergeCell ref="T76:U76"/>
    <mergeCell ref="V76:W76"/>
    <mergeCell ref="A75:G75"/>
    <mergeCell ref="H75:I75"/>
    <mergeCell ref="J75:K75"/>
    <mergeCell ref="L75:M75"/>
    <mergeCell ref="N75:O75"/>
    <mergeCell ref="P75:Q75"/>
    <mergeCell ref="R75:S75"/>
    <mergeCell ref="T75:U75"/>
    <mergeCell ref="V77:W77"/>
    <mergeCell ref="A78:G78"/>
    <mergeCell ref="H78:I78"/>
    <mergeCell ref="J78:K78"/>
    <mergeCell ref="L78:M78"/>
    <mergeCell ref="N78:O78"/>
    <mergeCell ref="P78:Q78"/>
    <mergeCell ref="R78:S78"/>
    <mergeCell ref="T78:U78"/>
    <mergeCell ref="V78:W78"/>
    <mergeCell ref="A77:G77"/>
    <mergeCell ref="H77:I77"/>
    <mergeCell ref="J77:K77"/>
    <mergeCell ref="L77:M77"/>
    <mergeCell ref="N77:O77"/>
    <mergeCell ref="P77:Q77"/>
    <mergeCell ref="R77:S77"/>
    <mergeCell ref="T77:U77"/>
    <mergeCell ref="V79:W79"/>
    <mergeCell ref="A80:G80"/>
    <mergeCell ref="H80:I80"/>
    <mergeCell ref="J80:K80"/>
    <mergeCell ref="L80:M80"/>
    <mergeCell ref="N80:O80"/>
    <mergeCell ref="P80:Q80"/>
    <mergeCell ref="R80:S80"/>
    <mergeCell ref="T80:U80"/>
    <mergeCell ref="V80:W80"/>
    <mergeCell ref="A79:G79"/>
    <mergeCell ref="H79:I79"/>
    <mergeCell ref="J79:K79"/>
    <mergeCell ref="L79:M79"/>
    <mergeCell ref="N79:O79"/>
    <mergeCell ref="P79:Q79"/>
    <mergeCell ref="R79:S79"/>
    <mergeCell ref="T79:U79"/>
    <mergeCell ref="V81:W81"/>
    <mergeCell ref="A82:G82"/>
    <mergeCell ref="H82:I82"/>
    <mergeCell ref="J82:K82"/>
    <mergeCell ref="L82:M82"/>
    <mergeCell ref="N82:O82"/>
    <mergeCell ref="P82:Q82"/>
    <mergeCell ref="R82:S82"/>
    <mergeCell ref="T82:U82"/>
    <mergeCell ref="V82:W82"/>
    <mergeCell ref="A81:G81"/>
    <mergeCell ref="H81:I81"/>
    <mergeCell ref="J81:K81"/>
    <mergeCell ref="L81:M81"/>
    <mergeCell ref="N81:O81"/>
    <mergeCell ref="P81:Q81"/>
    <mergeCell ref="R81:S81"/>
    <mergeCell ref="T81:U81"/>
    <mergeCell ref="V83:W83"/>
    <mergeCell ref="A84:G84"/>
    <mergeCell ref="H84:I84"/>
    <mergeCell ref="J84:K84"/>
    <mergeCell ref="L84:M84"/>
    <mergeCell ref="N84:O84"/>
    <mergeCell ref="P84:Q84"/>
    <mergeCell ref="R84:S84"/>
    <mergeCell ref="T84:U84"/>
    <mergeCell ref="V84:W84"/>
    <mergeCell ref="A83:G83"/>
    <mergeCell ref="H83:I83"/>
    <mergeCell ref="J83:K83"/>
    <mergeCell ref="L83:M83"/>
    <mergeCell ref="N83:O83"/>
    <mergeCell ref="P83:Q83"/>
    <mergeCell ref="R83:S83"/>
    <mergeCell ref="T83:U83"/>
    <mergeCell ref="V86:W86"/>
    <mergeCell ref="A86:G86"/>
    <mergeCell ref="H86:I86"/>
    <mergeCell ref="J86:K86"/>
    <mergeCell ref="L86:M86"/>
    <mergeCell ref="N86:O86"/>
    <mergeCell ref="P86:Q86"/>
    <mergeCell ref="R86:S86"/>
    <mergeCell ref="T86:U86"/>
  </mergeCells>
  <phoneticPr fontId="2"/>
  <printOptions horizontalCentered="1" verticalCentered="1"/>
  <pageMargins left="0.70866141732283472" right="0.49843749999999998" top="0.74803149606299213" bottom="0.74803149606299213" header="0.31496062992125984" footer="0.31496062992125984"/>
  <pageSetup paperSize="8" scale="89" fitToHeight="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3"/>
  <sheetViews>
    <sheetView view="pageLayout" topLeftCell="A79" zoomScaleNormal="100" workbookViewId="0">
      <selection activeCell="S101" sqref="S101"/>
    </sheetView>
  </sheetViews>
  <sheetFormatPr defaultRowHeight="13.5" x14ac:dyDescent="0.15"/>
  <cols>
    <col min="1" max="6" width="6.875" customWidth="1"/>
    <col min="7" max="7" width="5.125" customWidth="1"/>
    <col min="8" max="11" width="7.25" customWidth="1"/>
    <col min="12" max="13" width="6.625" customWidth="1"/>
    <col min="14" max="21" width="7.25" customWidth="1"/>
    <col min="22" max="23" width="8.25" customWidth="1"/>
    <col min="24" max="25" width="18.625" customWidth="1"/>
    <col min="26" max="26" width="10.25" bestFit="1" customWidth="1"/>
  </cols>
  <sheetData>
    <row r="1" spans="1:25" ht="17.25" x14ac:dyDescent="0.15">
      <c r="A1" s="22"/>
    </row>
    <row r="2" spans="1:25" ht="24" customHeight="1" x14ac:dyDescent="0.15">
      <c r="A2" s="125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24" customHeight="1" x14ac:dyDescent="0.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x14ac:dyDescent="0.15">
      <c r="A4" s="126" t="s">
        <v>76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20"/>
    </row>
    <row r="5" spans="1:25" x14ac:dyDescent="0.15">
      <c r="A5" s="1"/>
      <c r="B5" s="1"/>
      <c r="C5" s="1"/>
      <c r="D5" s="1"/>
      <c r="E5" s="1"/>
      <c r="F5" s="1"/>
      <c r="G5" s="1"/>
      <c r="H5" s="127" t="s">
        <v>0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21"/>
    </row>
    <row r="6" spans="1:25" ht="21.75" customHeight="1" x14ac:dyDescent="0.15">
      <c r="A6" s="128" t="s">
        <v>1</v>
      </c>
      <c r="B6" s="129"/>
      <c r="C6" s="129"/>
      <c r="D6" s="129"/>
      <c r="E6" s="129"/>
      <c r="F6" s="129"/>
      <c r="G6" s="130"/>
      <c r="H6" s="134" t="s">
        <v>2</v>
      </c>
      <c r="I6" s="135"/>
      <c r="J6" s="135"/>
      <c r="K6" s="135"/>
      <c r="L6" s="135"/>
      <c r="M6" s="136"/>
      <c r="N6" s="134" t="s">
        <v>3</v>
      </c>
      <c r="O6" s="135"/>
      <c r="P6" s="135"/>
      <c r="Q6" s="135"/>
      <c r="R6" s="135"/>
      <c r="S6" s="136"/>
      <c r="T6" s="134" t="s">
        <v>4</v>
      </c>
      <c r="U6" s="136"/>
      <c r="V6" s="137" t="s">
        <v>5</v>
      </c>
      <c r="W6" s="138"/>
      <c r="X6" s="153" t="s">
        <v>89</v>
      </c>
      <c r="Y6" s="23" t="s">
        <v>80</v>
      </c>
    </row>
    <row r="7" spans="1:25" ht="21.75" customHeight="1" x14ac:dyDescent="0.15">
      <c r="A7" s="131"/>
      <c r="B7" s="132"/>
      <c r="C7" s="132"/>
      <c r="D7" s="132"/>
      <c r="E7" s="132"/>
      <c r="F7" s="132"/>
      <c r="G7" s="133"/>
      <c r="H7" s="141" t="s">
        <v>6</v>
      </c>
      <c r="I7" s="142"/>
      <c r="J7" s="141" t="s">
        <v>7</v>
      </c>
      <c r="K7" s="142"/>
      <c r="L7" s="141" t="s">
        <v>8</v>
      </c>
      <c r="M7" s="142"/>
      <c r="N7" s="141" t="s">
        <v>78</v>
      </c>
      <c r="O7" s="142"/>
      <c r="P7" s="141" t="s">
        <v>9</v>
      </c>
      <c r="Q7" s="142"/>
      <c r="R7" s="141" t="s">
        <v>8</v>
      </c>
      <c r="S7" s="142"/>
      <c r="T7" s="134" t="s">
        <v>4</v>
      </c>
      <c r="U7" s="136"/>
      <c r="V7" s="139"/>
      <c r="W7" s="140"/>
      <c r="X7" s="154"/>
      <c r="Y7" s="24" t="s">
        <v>90</v>
      </c>
    </row>
    <row r="8" spans="1:25" ht="21.75" customHeight="1" x14ac:dyDescent="0.15">
      <c r="A8" s="144" t="s">
        <v>10</v>
      </c>
      <c r="B8" s="145"/>
      <c r="C8" s="145"/>
      <c r="D8" s="145"/>
      <c r="E8" s="145"/>
      <c r="F8" s="145"/>
      <c r="G8" s="146"/>
      <c r="H8" s="68"/>
      <c r="I8" s="69"/>
      <c r="J8" s="68"/>
      <c r="K8" s="69"/>
      <c r="L8" s="147"/>
      <c r="M8" s="69"/>
      <c r="N8" s="68"/>
      <c r="O8" s="69"/>
      <c r="P8" s="68"/>
      <c r="Q8" s="69"/>
      <c r="R8" s="68"/>
      <c r="S8" s="69"/>
      <c r="T8" s="68"/>
      <c r="U8" s="69"/>
      <c r="V8" s="68"/>
      <c r="W8" s="69"/>
      <c r="X8" s="25"/>
      <c r="Y8" s="25"/>
    </row>
    <row r="9" spans="1:25" ht="21.75" customHeight="1" x14ac:dyDescent="0.15">
      <c r="A9" s="55" t="s">
        <v>11</v>
      </c>
      <c r="B9" s="56"/>
      <c r="C9" s="56"/>
      <c r="D9" s="56"/>
      <c r="E9" s="56"/>
      <c r="F9" s="56"/>
      <c r="G9" s="57"/>
      <c r="H9" s="70"/>
      <c r="I9" s="71"/>
      <c r="J9" s="70"/>
      <c r="K9" s="71"/>
      <c r="L9" s="143"/>
      <c r="M9" s="71"/>
      <c r="N9" s="70"/>
      <c r="O9" s="71"/>
      <c r="P9" s="70"/>
      <c r="Q9" s="71"/>
      <c r="R9" s="143"/>
      <c r="S9" s="71"/>
      <c r="T9" s="70"/>
      <c r="U9" s="71"/>
      <c r="V9" s="143"/>
      <c r="W9" s="71"/>
      <c r="X9" s="26"/>
      <c r="Y9" s="26"/>
    </row>
    <row r="10" spans="1:25" ht="21.75" customHeight="1" x14ac:dyDescent="0.15">
      <c r="A10" s="55" t="s">
        <v>12</v>
      </c>
      <c r="B10" s="56"/>
      <c r="C10" s="56"/>
      <c r="D10" s="56"/>
      <c r="E10" s="56"/>
      <c r="F10" s="56"/>
      <c r="G10" s="57"/>
      <c r="H10" s="70"/>
      <c r="I10" s="71"/>
      <c r="J10" s="70"/>
      <c r="K10" s="71"/>
      <c r="L10" s="143"/>
      <c r="M10" s="71"/>
      <c r="N10" s="70"/>
      <c r="O10" s="71"/>
      <c r="P10" s="70"/>
      <c r="Q10" s="71"/>
      <c r="R10" s="143"/>
      <c r="S10" s="71"/>
      <c r="T10" s="70"/>
      <c r="U10" s="71"/>
      <c r="V10" s="143"/>
      <c r="W10" s="71"/>
      <c r="X10" s="26"/>
      <c r="Y10" s="26"/>
    </row>
    <row r="11" spans="1:25" ht="21.75" customHeight="1" x14ac:dyDescent="0.15">
      <c r="A11" s="55" t="s">
        <v>13</v>
      </c>
      <c r="B11" s="56"/>
      <c r="C11" s="56"/>
      <c r="D11" s="56"/>
      <c r="E11" s="56"/>
      <c r="F11" s="56"/>
      <c r="G11" s="57"/>
      <c r="H11" s="74">
        <v>150000</v>
      </c>
      <c r="I11" s="75"/>
      <c r="J11" s="118"/>
      <c r="K11" s="75"/>
      <c r="L11" s="74">
        <f t="shared" ref="L11:L26" si="0">SUM(H11:K11)</f>
        <v>150000</v>
      </c>
      <c r="M11" s="75"/>
      <c r="N11" s="118"/>
      <c r="O11" s="75"/>
      <c r="P11" s="118"/>
      <c r="Q11" s="75"/>
      <c r="R11" s="74"/>
      <c r="S11" s="75"/>
      <c r="T11" s="118"/>
      <c r="U11" s="75"/>
      <c r="V11" s="122">
        <f t="shared" ref="V11:V26" si="1">SUM(L11,R11,T11)</f>
        <v>150000</v>
      </c>
      <c r="W11" s="123"/>
      <c r="X11" s="28">
        <v>979950</v>
      </c>
      <c r="Y11" s="29">
        <f>V11-X11</f>
        <v>-829950</v>
      </c>
    </row>
    <row r="12" spans="1:25" ht="21.75" customHeight="1" x14ac:dyDescent="0.15">
      <c r="A12" s="55" t="s">
        <v>14</v>
      </c>
      <c r="B12" s="56"/>
      <c r="C12" s="56"/>
      <c r="D12" s="56"/>
      <c r="E12" s="56"/>
      <c r="F12" s="56"/>
      <c r="G12" s="57"/>
      <c r="H12" s="74">
        <v>150000</v>
      </c>
      <c r="I12" s="75"/>
      <c r="J12" s="118"/>
      <c r="K12" s="75"/>
      <c r="L12" s="74">
        <f t="shared" si="0"/>
        <v>150000</v>
      </c>
      <c r="M12" s="75"/>
      <c r="N12" s="118"/>
      <c r="O12" s="75"/>
      <c r="P12" s="118"/>
      <c r="Q12" s="75"/>
      <c r="R12" s="74"/>
      <c r="S12" s="75"/>
      <c r="T12" s="118"/>
      <c r="U12" s="75"/>
      <c r="V12" s="124">
        <f t="shared" si="1"/>
        <v>150000</v>
      </c>
      <c r="W12" s="123"/>
      <c r="X12" s="28">
        <v>979950</v>
      </c>
      <c r="Y12" s="27"/>
    </row>
    <row r="13" spans="1:25" ht="21.75" customHeight="1" x14ac:dyDescent="0.15">
      <c r="A13" s="55" t="s">
        <v>15</v>
      </c>
      <c r="B13" s="56"/>
      <c r="C13" s="56"/>
      <c r="D13" s="56"/>
      <c r="E13" s="56"/>
      <c r="F13" s="56"/>
      <c r="G13" s="57"/>
      <c r="H13" s="74">
        <f>SUM(H14:I15)</f>
        <v>3492000</v>
      </c>
      <c r="I13" s="75"/>
      <c r="J13" s="118"/>
      <c r="K13" s="75"/>
      <c r="L13" s="74">
        <f t="shared" si="0"/>
        <v>3492000</v>
      </c>
      <c r="M13" s="75"/>
      <c r="N13" s="118"/>
      <c r="O13" s="75"/>
      <c r="P13" s="118"/>
      <c r="Q13" s="75"/>
      <c r="R13" s="74"/>
      <c r="S13" s="75"/>
      <c r="T13" s="118">
        <f>SUM(T14:U15)</f>
        <v>1833000</v>
      </c>
      <c r="U13" s="75"/>
      <c r="V13" s="122">
        <f t="shared" si="1"/>
        <v>5325000</v>
      </c>
      <c r="W13" s="123"/>
      <c r="X13" s="28">
        <v>5135000</v>
      </c>
      <c r="Y13" s="29">
        <f>V13-X13</f>
        <v>190000</v>
      </c>
    </row>
    <row r="14" spans="1:25" ht="21.75" customHeight="1" x14ac:dyDescent="0.15">
      <c r="A14" s="55" t="s">
        <v>16</v>
      </c>
      <c r="B14" s="56"/>
      <c r="C14" s="56"/>
      <c r="D14" s="56"/>
      <c r="E14" s="56"/>
      <c r="F14" s="56"/>
      <c r="G14" s="57"/>
      <c r="H14" s="74">
        <v>2262000</v>
      </c>
      <c r="I14" s="75"/>
      <c r="J14" s="118"/>
      <c r="K14" s="75"/>
      <c r="L14" s="74">
        <f t="shared" si="0"/>
        <v>2262000</v>
      </c>
      <c r="M14" s="75"/>
      <c r="N14" s="118"/>
      <c r="O14" s="75"/>
      <c r="P14" s="118"/>
      <c r="Q14" s="75"/>
      <c r="R14" s="74"/>
      <c r="S14" s="75"/>
      <c r="T14" s="118">
        <v>603000</v>
      </c>
      <c r="U14" s="75"/>
      <c r="V14" s="122">
        <f t="shared" si="1"/>
        <v>2865000</v>
      </c>
      <c r="W14" s="123"/>
      <c r="X14" s="28">
        <v>2774000</v>
      </c>
      <c r="Y14" s="29">
        <f t="shared" ref="Y14:Y15" si="2">V14-X14</f>
        <v>91000</v>
      </c>
    </row>
    <row r="15" spans="1:25" ht="21.75" customHeight="1" x14ac:dyDescent="0.15">
      <c r="A15" s="55" t="s">
        <v>17</v>
      </c>
      <c r="B15" s="56"/>
      <c r="C15" s="56"/>
      <c r="D15" s="56"/>
      <c r="E15" s="56"/>
      <c r="F15" s="56"/>
      <c r="G15" s="57"/>
      <c r="H15" s="74">
        <v>1230000</v>
      </c>
      <c r="I15" s="75"/>
      <c r="J15" s="118"/>
      <c r="K15" s="75"/>
      <c r="L15" s="74">
        <f t="shared" si="0"/>
        <v>1230000</v>
      </c>
      <c r="M15" s="75"/>
      <c r="N15" s="118"/>
      <c r="O15" s="75"/>
      <c r="P15" s="118"/>
      <c r="Q15" s="75"/>
      <c r="R15" s="74"/>
      <c r="S15" s="75"/>
      <c r="T15" s="118">
        <v>1230000</v>
      </c>
      <c r="U15" s="75"/>
      <c r="V15" s="122">
        <f t="shared" si="1"/>
        <v>2460000</v>
      </c>
      <c r="W15" s="123"/>
      <c r="X15" s="28">
        <v>2361000</v>
      </c>
      <c r="Y15" s="29">
        <f t="shared" si="2"/>
        <v>99000</v>
      </c>
    </row>
    <row r="16" spans="1:25" ht="21.75" customHeight="1" x14ac:dyDescent="0.15">
      <c r="A16" s="55" t="s">
        <v>18</v>
      </c>
      <c r="B16" s="56"/>
      <c r="C16" s="56"/>
      <c r="D16" s="56"/>
      <c r="E16" s="56"/>
      <c r="F16" s="56"/>
      <c r="G16" s="57"/>
      <c r="H16" s="74">
        <f>H17</f>
        <v>4500000</v>
      </c>
      <c r="I16" s="75"/>
      <c r="J16" s="118">
        <v>502000</v>
      </c>
      <c r="K16" s="75"/>
      <c r="L16" s="74">
        <f t="shared" si="0"/>
        <v>5002000</v>
      </c>
      <c r="M16" s="75"/>
      <c r="N16" s="118">
        <v>1000000</v>
      </c>
      <c r="O16" s="75"/>
      <c r="P16" s="118">
        <v>150000</v>
      </c>
      <c r="Q16" s="75"/>
      <c r="R16" s="74">
        <f t="shared" ref="R16" si="3">SUM(N16:Q16)</f>
        <v>1150000</v>
      </c>
      <c r="S16" s="75"/>
      <c r="T16" s="118"/>
      <c r="U16" s="75"/>
      <c r="V16" s="122">
        <f t="shared" si="1"/>
        <v>6152000</v>
      </c>
      <c r="W16" s="123"/>
      <c r="X16" s="28">
        <v>6646812</v>
      </c>
      <c r="Y16" s="29">
        <f>V16-X16</f>
        <v>-494812</v>
      </c>
    </row>
    <row r="17" spans="1:25" ht="21.75" customHeight="1" x14ac:dyDescent="0.15">
      <c r="A17" s="55" t="s">
        <v>19</v>
      </c>
      <c r="B17" s="56"/>
      <c r="C17" s="56"/>
      <c r="D17" s="56"/>
      <c r="E17" s="56"/>
      <c r="F17" s="56"/>
      <c r="G17" s="57"/>
      <c r="H17" s="74">
        <v>4500000</v>
      </c>
      <c r="I17" s="75"/>
      <c r="J17" s="118"/>
      <c r="K17" s="75"/>
      <c r="L17" s="74">
        <f t="shared" si="0"/>
        <v>4500000</v>
      </c>
      <c r="M17" s="75"/>
      <c r="N17" s="118"/>
      <c r="O17" s="75"/>
      <c r="P17" s="118"/>
      <c r="Q17" s="75"/>
      <c r="R17" s="74"/>
      <c r="S17" s="75"/>
      <c r="T17" s="118"/>
      <c r="U17" s="75"/>
      <c r="V17" s="122">
        <f t="shared" si="1"/>
        <v>4500000</v>
      </c>
      <c r="W17" s="123"/>
      <c r="X17" s="28">
        <v>4961800</v>
      </c>
      <c r="Y17" s="29">
        <f>V17-X17</f>
        <v>-461800</v>
      </c>
    </row>
    <row r="18" spans="1:25" ht="21.75" customHeight="1" x14ac:dyDescent="0.15">
      <c r="A18" s="55" t="s">
        <v>73</v>
      </c>
      <c r="B18" s="56"/>
      <c r="C18" s="56"/>
      <c r="D18" s="56"/>
      <c r="E18" s="56"/>
      <c r="F18" s="56"/>
      <c r="G18" s="57"/>
      <c r="H18" s="74"/>
      <c r="I18" s="149"/>
      <c r="J18" s="74">
        <v>502000</v>
      </c>
      <c r="K18" s="149"/>
      <c r="L18" s="74">
        <f t="shared" si="0"/>
        <v>502000</v>
      </c>
      <c r="M18" s="75"/>
      <c r="N18" s="74"/>
      <c r="O18" s="149"/>
      <c r="P18" s="74"/>
      <c r="Q18" s="149"/>
      <c r="R18" s="74"/>
      <c r="S18" s="149"/>
      <c r="T18" s="74"/>
      <c r="U18" s="149"/>
      <c r="V18" s="122">
        <f t="shared" si="1"/>
        <v>502000</v>
      </c>
      <c r="W18" s="123"/>
      <c r="X18" s="28">
        <v>502000</v>
      </c>
      <c r="Y18" s="29">
        <f>V18-X18</f>
        <v>0</v>
      </c>
    </row>
    <row r="19" spans="1:25" ht="21.75" customHeight="1" x14ac:dyDescent="0.15">
      <c r="A19" s="55" t="s">
        <v>20</v>
      </c>
      <c r="B19" s="56"/>
      <c r="C19" s="56"/>
      <c r="D19" s="56"/>
      <c r="E19" s="56"/>
      <c r="F19" s="56"/>
      <c r="G19" s="57"/>
      <c r="H19" s="74"/>
      <c r="I19" s="75"/>
      <c r="J19" s="118"/>
      <c r="K19" s="75"/>
      <c r="L19" s="74">
        <f t="shared" si="0"/>
        <v>0</v>
      </c>
      <c r="M19" s="75"/>
      <c r="N19" s="118"/>
      <c r="O19" s="75"/>
      <c r="P19" s="118">
        <v>150000</v>
      </c>
      <c r="Q19" s="75"/>
      <c r="R19" s="74">
        <f t="shared" ref="R19:R26" si="4">SUM(N19:Q19)</f>
        <v>150000</v>
      </c>
      <c r="S19" s="75"/>
      <c r="T19" s="118"/>
      <c r="U19" s="75"/>
      <c r="V19" s="122">
        <f t="shared" si="1"/>
        <v>150000</v>
      </c>
      <c r="W19" s="123"/>
      <c r="X19" s="28">
        <v>163012</v>
      </c>
      <c r="Y19" s="29">
        <f t="shared" ref="Y19:Y25" si="5">V19-X19</f>
        <v>-13012</v>
      </c>
    </row>
    <row r="20" spans="1:25" ht="21.75" customHeight="1" x14ac:dyDescent="0.15">
      <c r="A20" s="55" t="s">
        <v>77</v>
      </c>
      <c r="B20" s="56"/>
      <c r="C20" s="56"/>
      <c r="D20" s="56"/>
      <c r="E20" s="56"/>
      <c r="F20" s="56"/>
      <c r="G20" s="57"/>
      <c r="H20" s="74"/>
      <c r="I20" s="75"/>
      <c r="J20" s="118"/>
      <c r="K20" s="75"/>
      <c r="L20" s="74">
        <f t="shared" si="0"/>
        <v>0</v>
      </c>
      <c r="M20" s="75"/>
      <c r="N20" s="86">
        <v>1000000</v>
      </c>
      <c r="O20" s="87"/>
      <c r="P20" s="118"/>
      <c r="Q20" s="75"/>
      <c r="R20" s="74">
        <f t="shared" si="4"/>
        <v>1000000</v>
      </c>
      <c r="S20" s="75"/>
      <c r="T20" s="118"/>
      <c r="U20" s="75"/>
      <c r="V20" s="122">
        <f t="shared" si="1"/>
        <v>1000000</v>
      </c>
      <c r="W20" s="123"/>
      <c r="X20" s="28">
        <v>1000000</v>
      </c>
      <c r="Y20" s="29">
        <f t="shared" si="5"/>
        <v>0</v>
      </c>
    </row>
    <row r="21" spans="1:25" ht="21.75" customHeight="1" x14ac:dyDescent="0.15">
      <c r="A21" s="55" t="s">
        <v>21</v>
      </c>
      <c r="B21" s="56"/>
      <c r="C21" s="56"/>
      <c r="D21" s="56"/>
      <c r="E21" s="56"/>
      <c r="F21" s="56"/>
      <c r="G21" s="57"/>
      <c r="H21" s="74">
        <v>2500000</v>
      </c>
      <c r="I21" s="75"/>
      <c r="J21" s="118"/>
      <c r="K21" s="75"/>
      <c r="L21" s="74">
        <f t="shared" si="0"/>
        <v>2500000</v>
      </c>
      <c r="M21" s="75"/>
      <c r="N21" s="118"/>
      <c r="O21" s="75"/>
      <c r="P21" s="118"/>
      <c r="Q21" s="75"/>
      <c r="R21" s="74"/>
      <c r="S21" s="75"/>
      <c r="T21" s="118"/>
      <c r="U21" s="75"/>
      <c r="V21" s="122">
        <f t="shared" si="1"/>
        <v>2500000</v>
      </c>
      <c r="W21" s="123"/>
      <c r="X21" s="28">
        <v>2454284</v>
      </c>
      <c r="Y21" s="29">
        <f t="shared" si="5"/>
        <v>45716</v>
      </c>
    </row>
    <row r="22" spans="1:25" ht="21.75" customHeight="1" x14ac:dyDescent="0.15">
      <c r="A22" s="55" t="s">
        <v>22</v>
      </c>
      <c r="B22" s="56"/>
      <c r="C22" s="56"/>
      <c r="D22" s="56"/>
      <c r="E22" s="56"/>
      <c r="F22" s="56"/>
      <c r="G22" s="57"/>
      <c r="H22" s="74">
        <v>2500000</v>
      </c>
      <c r="I22" s="75"/>
      <c r="J22" s="118"/>
      <c r="K22" s="75"/>
      <c r="L22" s="74">
        <f t="shared" si="0"/>
        <v>2500000</v>
      </c>
      <c r="M22" s="75"/>
      <c r="N22" s="118"/>
      <c r="O22" s="75"/>
      <c r="P22" s="118"/>
      <c r="Q22" s="75"/>
      <c r="R22" s="74"/>
      <c r="S22" s="75"/>
      <c r="T22" s="118"/>
      <c r="U22" s="75"/>
      <c r="V22" s="122">
        <f t="shared" si="1"/>
        <v>2500000</v>
      </c>
      <c r="W22" s="123"/>
      <c r="X22" s="28">
        <v>2454284</v>
      </c>
      <c r="Y22" s="29">
        <f t="shared" si="5"/>
        <v>45716</v>
      </c>
    </row>
    <row r="23" spans="1:25" ht="21.75" customHeight="1" x14ac:dyDescent="0.15">
      <c r="A23" s="55" t="s">
        <v>23</v>
      </c>
      <c r="B23" s="56"/>
      <c r="C23" s="56"/>
      <c r="D23" s="56"/>
      <c r="E23" s="56"/>
      <c r="F23" s="56"/>
      <c r="G23" s="57"/>
      <c r="H23" s="74">
        <v>300000</v>
      </c>
      <c r="I23" s="75"/>
      <c r="J23" s="118"/>
      <c r="K23" s="75"/>
      <c r="L23" s="74">
        <f t="shared" si="0"/>
        <v>300000</v>
      </c>
      <c r="M23" s="75"/>
      <c r="N23" s="118"/>
      <c r="O23" s="75"/>
      <c r="P23" s="118"/>
      <c r="Q23" s="75"/>
      <c r="R23" s="74"/>
      <c r="S23" s="75"/>
      <c r="T23" s="118"/>
      <c r="U23" s="75"/>
      <c r="V23" s="122">
        <f t="shared" si="1"/>
        <v>300000</v>
      </c>
      <c r="W23" s="123"/>
      <c r="X23" s="28">
        <v>300000</v>
      </c>
      <c r="Y23" s="29">
        <f t="shared" si="5"/>
        <v>0</v>
      </c>
    </row>
    <row r="24" spans="1:25" ht="21.75" customHeight="1" x14ac:dyDescent="0.15">
      <c r="A24" s="55" t="s">
        <v>24</v>
      </c>
      <c r="B24" s="56"/>
      <c r="C24" s="56"/>
      <c r="D24" s="56"/>
      <c r="E24" s="56"/>
      <c r="F24" s="56"/>
      <c r="G24" s="57"/>
      <c r="H24" s="74">
        <v>300000</v>
      </c>
      <c r="I24" s="75"/>
      <c r="J24" s="118"/>
      <c r="K24" s="75"/>
      <c r="L24" s="74">
        <f t="shared" si="0"/>
        <v>300000</v>
      </c>
      <c r="M24" s="75"/>
      <c r="N24" s="118"/>
      <c r="O24" s="75"/>
      <c r="P24" s="118"/>
      <c r="Q24" s="75"/>
      <c r="R24" s="74"/>
      <c r="S24" s="75"/>
      <c r="T24" s="118"/>
      <c r="U24" s="75"/>
      <c r="V24" s="122">
        <f t="shared" si="1"/>
        <v>300000</v>
      </c>
      <c r="W24" s="123"/>
      <c r="X24" s="28">
        <v>300000</v>
      </c>
      <c r="Y24" s="29">
        <f t="shared" si="5"/>
        <v>0</v>
      </c>
    </row>
    <row r="25" spans="1:25" ht="21.75" customHeight="1" x14ac:dyDescent="0.15">
      <c r="A25" s="55" t="s">
        <v>25</v>
      </c>
      <c r="B25" s="56"/>
      <c r="C25" s="56"/>
      <c r="D25" s="56"/>
      <c r="E25" s="56"/>
      <c r="F25" s="56"/>
      <c r="G25" s="57"/>
      <c r="H25" s="74">
        <v>100000</v>
      </c>
      <c r="I25" s="75"/>
      <c r="J25" s="118"/>
      <c r="K25" s="75"/>
      <c r="L25" s="74">
        <f t="shared" si="0"/>
        <v>100000</v>
      </c>
      <c r="M25" s="75"/>
      <c r="N25" s="118">
        <v>50000</v>
      </c>
      <c r="O25" s="75"/>
      <c r="P25" s="118"/>
      <c r="Q25" s="75"/>
      <c r="R25" s="74">
        <f t="shared" si="4"/>
        <v>50000</v>
      </c>
      <c r="S25" s="75"/>
      <c r="T25" s="118"/>
      <c r="U25" s="75"/>
      <c r="V25" s="122">
        <f t="shared" si="1"/>
        <v>150000</v>
      </c>
      <c r="W25" s="123"/>
      <c r="X25" s="28">
        <v>151880</v>
      </c>
      <c r="Y25" s="29">
        <f t="shared" si="5"/>
        <v>-1880</v>
      </c>
    </row>
    <row r="26" spans="1:25" ht="21.75" customHeight="1" x14ac:dyDescent="0.15">
      <c r="A26" s="55" t="s">
        <v>26</v>
      </c>
      <c r="B26" s="56"/>
      <c r="C26" s="56"/>
      <c r="D26" s="56"/>
      <c r="E26" s="56"/>
      <c r="F26" s="56"/>
      <c r="G26" s="57"/>
      <c r="H26" s="81">
        <v>100000</v>
      </c>
      <c r="I26" s="82"/>
      <c r="J26" s="121"/>
      <c r="K26" s="82"/>
      <c r="L26" s="81">
        <f t="shared" si="0"/>
        <v>100000</v>
      </c>
      <c r="M26" s="82"/>
      <c r="N26" s="121">
        <v>50000</v>
      </c>
      <c r="O26" s="82"/>
      <c r="P26" s="121"/>
      <c r="Q26" s="82"/>
      <c r="R26" s="81">
        <f t="shared" si="4"/>
        <v>50000</v>
      </c>
      <c r="S26" s="82"/>
      <c r="T26" s="121"/>
      <c r="U26" s="82"/>
      <c r="V26" s="119">
        <f t="shared" si="1"/>
        <v>150000</v>
      </c>
      <c r="W26" s="120"/>
      <c r="X26" s="31">
        <v>151880</v>
      </c>
      <c r="Y26" s="29"/>
    </row>
    <row r="27" spans="1:25" ht="21.75" customHeight="1" x14ac:dyDescent="0.15">
      <c r="A27" s="55" t="s">
        <v>27</v>
      </c>
      <c r="B27" s="56"/>
      <c r="C27" s="56"/>
      <c r="D27" s="56"/>
      <c r="E27" s="56"/>
      <c r="F27" s="56"/>
      <c r="G27" s="57"/>
      <c r="H27" s="46">
        <f>H11+H13+H16+H21+H23+H25</f>
        <v>11042000</v>
      </c>
      <c r="I27" s="47"/>
      <c r="J27" s="46">
        <f>J11+J13+J16+J21+J23+J25</f>
        <v>502000</v>
      </c>
      <c r="K27" s="47"/>
      <c r="L27" s="46">
        <f>L11+L13+L16+L21+L23+L25</f>
        <v>11544000</v>
      </c>
      <c r="M27" s="47"/>
      <c r="N27" s="46">
        <f>N11+N13+N16+N21+N23+N25</f>
        <v>1050000</v>
      </c>
      <c r="O27" s="47"/>
      <c r="P27" s="46">
        <f>P11+P13+P16+P21+P23+P25</f>
        <v>150000</v>
      </c>
      <c r="Q27" s="47"/>
      <c r="R27" s="46">
        <f>R11+R13+R16+R21+R23+R25</f>
        <v>1200000</v>
      </c>
      <c r="S27" s="47"/>
      <c r="T27" s="46">
        <f>T11+T13+T16+T21+T23+T25</f>
        <v>1833000</v>
      </c>
      <c r="U27" s="47"/>
      <c r="V27" s="46">
        <f>V11+V13+V16+V21+V23+V25</f>
        <v>14577000</v>
      </c>
      <c r="W27" s="47"/>
      <c r="X27" s="32">
        <v>15597141</v>
      </c>
      <c r="Y27" s="33">
        <f>V27-X27</f>
        <v>-1020141</v>
      </c>
    </row>
    <row r="28" spans="1:25" ht="21.75" customHeight="1" x14ac:dyDescent="0.15">
      <c r="A28" s="55" t="s">
        <v>28</v>
      </c>
      <c r="B28" s="56"/>
      <c r="C28" s="56"/>
      <c r="D28" s="56"/>
      <c r="E28" s="56"/>
      <c r="F28" s="56"/>
      <c r="G28" s="57"/>
      <c r="H28" s="68"/>
      <c r="I28" s="69"/>
      <c r="J28" s="68"/>
      <c r="K28" s="69"/>
      <c r="L28" s="68"/>
      <c r="M28" s="69"/>
      <c r="N28" s="68"/>
      <c r="O28" s="69"/>
      <c r="P28" s="68"/>
      <c r="Q28" s="69"/>
      <c r="R28" s="68"/>
      <c r="S28" s="69"/>
      <c r="T28" s="68"/>
      <c r="U28" s="69"/>
      <c r="V28" s="68"/>
      <c r="W28" s="69"/>
      <c r="X28" s="30"/>
      <c r="Y28" s="30"/>
    </row>
    <row r="29" spans="1:25" ht="21.75" customHeight="1" x14ac:dyDescent="0.15">
      <c r="A29" s="55" t="s">
        <v>29</v>
      </c>
      <c r="B29" s="56"/>
      <c r="C29" s="56"/>
      <c r="D29" s="56"/>
      <c r="E29" s="56"/>
      <c r="F29" s="56"/>
      <c r="G29" s="57"/>
      <c r="H29" s="46">
        <f>SUM(H30:I52)</f>
        <v>11166000</v>
      </c>
      <c r="I29" s="47"/>
      <c r="J29" s="67">
        <f>SUM(J30:K52)</f>
        <v>502000</v>
      </c>
      <c r="K29" s="47"/>
      <c r="L29" s="67">
        <f>SUM(L30:M52)</f>
        <v>11668000</v>
      </c>
      <c r="M29" s="47"/>
      <c r="N29" s="67">
        <f>SUM(N30:O52)</f>
        <v>930000</v>
      </c>
      <c r="O29" s="47"/>
      <c r="P29" s="67">
        <f>SUM(P30:Q52)</f>
        <v>146000</v>
      </c>
      <c r="Q29" s="47"/>
      <c r="R29" s="67">
        <f t="shared" ref="R29:R51" si="6">SUM(N29:Q29)</f>
        <v>1076000</v>
      </c>
      <c r="S29" s="47"/>
      <c r="T29" s="58"/>
      <c r="U29" s="52"/>
      <c r="V29" s="46">
        <f t="shared" ref="V29:V52" si="7">SUM(L29,R29,)</f>
        <v>12744000</v>
      </c>
      <c r="W29" s="47"/>
      <c r="X29" s="32">
        <v>15227181</v>
      </c>
      <c r="Y29" s="33">
        <f>V29-X29</f>
        <v>-2483181</v>
      </c>
    </row>
    <row r="30" spans="1:25" ht="21.75" customHeight="1" x14ac:dyDescent="0.15">
      <c r="A30" s="55" t="s">
        <v>30</v>
      </c>
      <c r="B30" s="56"/>
      <c r="C30" s="56"/>
      <c r="D30" s="56"/>
      <c r="E30" s="56"/>
      <c r="F30" s="56"/>
      <c r="G30" s="57"/>
      <c r="H30" s="113">
        <v>50000</v>
      </c>
      <c r="I30" s="114"/>
      <c r="J30" s="115"/>
      <c r="K30" s="114"/>
      <c r="L30" s="113">
        <f t="shared" ref="L30:L52" si="8">SUM(H30:K30)</f>
        <v>50000</v>
      </c>
      <c r="M30" s="114"/>
      <c r="N30" s="115"/>
      <c r="O30" s="114"/>
      <c r="P30" s="115"/>
      <c r="Q30" s="114"/>
      <c r="R30" s="115"/>
      <c r="S30" s="114"/>
      <c r="T30" s="116"/>
      <c r="U30" s="117"/>
      <c r="V30" s="111">
        <f t="shared" si="7"/>
        <v>50000</v>
      </c>
      <c r="W30" s="112"/>
      <c r="X30" s="36">
        <v>70200</v>
      </c>
      <c r="Y30" s="35"/>
    </row>
    <row r="31" spans="1:25" ht="21.75" customHeight="1" x14ac:dyDescent="0.15">
      <c r="A31" s="55" t="s">
        <v>31</v>
      </c>
      <c r="B31" s="56"/>
      <c r="C31" s="56"/>
      <c r="D31" s="56"/>
      <c r="E31" s="56"/>
      <c r="F31" s="56"/>
      <c r="G31" s="57"/>
      <c r="H31" s="108">
        <v>80000</v>
      </c>
      <c r="I31" s="87"/>
      <c r="J31" s="86"/>
      <c r="K31" s="87"/>
      <c r="L31" s="86">
        <f t="shared" si="8"/>
        <v>80000</v>
      </c>
      <c r="M31" s="87"/>
      <c r="N31" s="86">
        <v>20000</v>
      </c>
      <c r="O31" s="87"/>
      <c r="P31" s="86">
        <v>80000</v>
      </c>
      <c r="Q31" s="87"/>
      <c r="R31" s="86">
        <f t="shared" si="6"/>
        <v>100000</v>
      </c>
      <c r="S31" s="87"/>
      <c r="T31" s="85"/>
      <c r="U31" s="84"/>
      <c r="V31" s="74">
        <f t="shared" si="7"/>
        <v>180000</v>
      </c>
      <c r="W31" s="75"/>
      <c r="X31" s="28">
        <v>1091474</v>
      </c>
      <c r="Y31" s="39" t="s">
        <v>81</v>
      </c>
    </row>
    <row r="32" spans="1:25" ht="21.75" customHeight="1" x14ac:dyDescent="0.15">
      <c r="A32" s="55" t="s">
        <v>32</v>
      </c>
      <c r="B32" s="56"/>
      <c r="C32" s="56"/>
      <c r="D32" s="56"/>
      <c r="E32" s="56"/>
      <c r="F32" s="56"/>
      <c r="G32" s="57"/>
      <c r="H32" s="108">
        <v>800000</v>
      </c>
      <c r="I32" s="87"/>
      <c r="J32" s="86"/>
      <c r="K32" s="87"/>
      <c r="L32" s="86">
        <f t="shared" si="8"/>
        <v>800000</v>
      </c>
      <c r="M32" s="87"/>
      <c r="N32" s="86"/>
      <c r="O32" s="87"/>
      <c r="P32" s="86"/>
      <c r="Q32" s="87"/>
      <c r="R32" s="86"/>
      <c r="S32" s="87"/>
      <c r="T32" s="85"/>
      <c r="U32" s="84"/>
      <c r="V32" s="74">
        <f t="shared" si="7"/>
        <v>800000</v>
      </c>
      <c r="W32" s="75"/>
      <c r="X32" s="28">
        <v>375963</v>
      </c>
      <c r="Y32" s="39" t="s">
        <v>82</v>
      </c>
    </row>
    <row r="33" spans="1:25" ht="21.75" customHeight="1" x14ac:dyDescent="0.15">
      <c r="A33" s="88" t="s">
        <v>33</v>
      </c>
      <c r="B33" s="89"/>
      <c r="C33" s="89"/>
      <c r="D33" s="89"/>
      <c r="E33" s="89"/>
      <c r="F33" s="89"/>
      <c r="G33" s="90"/>
      <c r="H33" s="108">
        <v>4630000</v>
      </c>
      <c r="I33" s="87"/>
      <c r="J33" s="86">
        <v>407000</v>
      </c>
      <c r="K33" s="87"/>
      <c r="L33" s="86">
        <f t="shared" si="8"/>
        <v>5037000</v>
      </c>
      <c r="M33" s="87"/>
      <c r="N33" s="86">
        <v>550000</v>
      </c>
      <c r="O33" s="87"/>
      <c r="P33" s="86">
        <v>45000</v>
      </c>
      <c r="Q33" s="87"/>
      <c r="R33" s="86">
        <f t="shared" si="6"/>
        <v>595000</v>
      </c>
      <c r="S33" s="87"/>
      <c r="T33" s="85"/>
      <c r="U33" s="84"/>
      <c r="V33" s="74">
        <f t="shared" si="7"/>
        <v>5632000</v>
      </c>
      <c r="W33" s="75"/>
      <c r="X33" s="28">
        <v>6872018</v>
      </c>
      <c r="Y33" s="29">
        <f>V33-X33</f>
        <v>-1240018</v>
      </c>
    </row>
    <row r="34" spans="1:25" ht="21.75" customHeight="1" x14ac:dyDescent="0.15">
      <c r="A34" s="155" t="s">
        <v>83</v>
      </c>
      <c r="B34" s="156"/>
      <c r="C34" s="156"/>
      <c r="D34" s="156"/>
      <c r="E34" s="156"/>
      <c r="F34" s="156"/>
      <c r="G34" s="157"/>
      <c r="H34" s="15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2"/>
      <c r="U34" s="11"/>
      <c r="V34" s="8"/>
      <c r="W34" s="9"/>
      <c r="X34" s="28">
        <v>41650</v>
      </c>
      <c r="Y34" s="29"/>
    </row>
    <row r="35" spans="1:25" ht="21.75" customHeight="1" x14ac:dyDescent="0.15">
      <c r="A35" s="88" t="s">
        <v>34</v>
      </c>
      <c r="B35" s="89"/>
      <c r="C35" s="89"/>
      <c r="D35" s="89"/>
      <c r="E35" s="89"/>
      <c r="F35" s="89"/>
      <c r="G35" s="90"/>
      <c r="H35" s="108">
        <v>676000</v>
      </c>
      <c r="I35" s="87"/>
      <c r="J35" s="86">
        <v>64000</v>
      </c>
      <c r="K35" s="87"/>
      <c r="L35" s="86">
        <f t="shared" si="8"/>
        <v>740000</v>
      </c>
      <c r="M35" s="87"/>
      <c r="N35" s="86">
        <v>82000</v>
      </c>
      <c r="O35" s="87"/>
      <c r="P35" s="86">
        <v>7000</v>
      </c>
      <c r="Q35" s="87"/>
      <c r="R35" s="86">
        <f t="shared" si="6"/>
        <v>89000</v>
      </c>
      <c r="S35" s="87"/>
      <c r="T35" s="85"/>
      <c r="U35" s="84"/>
      <c r="V35" s="74">
        <f t="shared" si="7"/>
        <v>829000</v>
      </c>
      <c r="W35" s="75"/>
      <c r="X35" s="28">
        <v>1121332</v>
      </c>
      <c r="Y35" s="29">
        <f t="shared" ref="Y35" si="9">V35-X35</f>
        <v>-292332</v>
      </c>
    </row>
    <row r="36" spans="1:25" ht="21.75" customHeight="1" x14ac:dyDescent="0.15">
      <c r="A36" s="155" t="s">
        <v>84</v>
      </c>
      <c r="B36" s="156"/>
      <c r="C36" s="156"/>
      <c r="D36" s="156"/>
      <c r="E36" s="156"/>
      <c r="F36" s="156"/>
      <c r="G36" s="157"/>
      <c r="H36" s="15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2"/>
      <c r="U36" s="11"/>
      <c r="V36" s="8"/>
      <c r="W36" s="9"/>
      <c r="X36" s="28">
        <v>0</v>
      </c>
      <c r="Y36" s="39" t="s">
        <v>85</v>
      </c>
    </row>
    <row r="37" spans="1:25" ht="21.75" customHeight="1" x14ac:dyDescent="0.15">
      <c r="A37" s="88" t="s">
        <v>35</v>
      </c>
      <c r="B37" s="89"/>
      <c r="C37" s="89"/>
      <c r="D37" s="89"/>
      <c r="E37" s="89"/>
      <c r="F37" s="89"/>
      <c r="G37" s="90"/>
      <c r="H37" s="108">
        <v>150000</v>
      </c>
      <c r="I37" s="87"/>
      <c r="J37" s="86"/>
      <c r="K37" s="87"/>
      <c r="L37" s="86">
        <f t="shared" si="8"/>
        <v>150000</v>
      </c>
      <c r="M37" s="87"/>
      <c r="N37" s="86"/>
      <c r="O37" s="87"/>
      <c r="P37" s="86"/>
      <c r="Q37" s="87"/>
      <c r="R37" s="86"/>
      <c r="S37" s="87"/>
      <c r="T37" s="85"/>
      <c r="U37" s="84"/>
      <c r="V37" s="74">
        <f t="shared" si="7"/>
        <v>150000</v>
      </c>
      <c r="W37" s="75"/>
      <c r="X37" s="28">
        <v>271720</v>
      </c>
      <c r="Y37" s="29">
        <f>V37-X37</f>
        <v>-121720</v>
      </c>
    </row>
    <row r="38" spans="1:25" ht="21.75" customHeight="1" x14ac:dyDescent="0.15">
      <c r="A38" s="88" t="s">
        <v>36</v>
      </c>
      <c r="B38" s="89"/>
      <c r="C38" s="89"/>
      <c r="D38" s="89"/>
      <c r="E38" s="89"/>
      <c r="F38" s="89"/>
      <c r="G38" s="90"/>
      <c r="H38" s="108">
        <v>403000</v>
      </c>
      <c r="I38" s="87"/>
      <c r="J38" s="86">
        <v>7000</v>
      </c>
      <c r="K38" s="87"/>
      <c r="L38" s="86">
        <f t="shared" si="8"/>
        <v>410000</v>
      </c>
      <c r="M38" s="87"/>
      <c r="N38" s="86">
        <v>7000</v>
      </c>
      <c r="O38" s="87"/>
      <c r="P38" s="86">
        <v>3000</v>
      </c>
      <c r="Q38" s="87"/>
      <c r="R38" s="86">
        <f t="shared" si="6"/>
        <v>10000</v>
      </c>
      <c r="S38" s="87"/>
      <c r="T38" s="85"/>
      <c r="U38" s="84"/>
      <c r="V38" s="74">
        <f t="shared" si="7"/>
        <v>420000</v>
      </c>
      <c r="W38" s="75"/>
      <c r="X38" s="28">
        <v>383727</v>
      </c>
      <c r="Y38" s="29">
        <f t="shared" ref="Y38:Y39" si="10">V38-X38</f>
        <v>36273</v>
      </c>
    </row>
    <row r="39" spans="1:25" ht="21.75" customHeight="1" x14ac:dyDescent="0.15">
      <c r="A39" s="88" t="s">
        <v>72</v>
      </c>
      <c r="B39" s="89"/>
      <c r="C39" s="89"/>
      <c r="D39" s="89"/>
      <c r="E39" s="89"/>
      <c r="F39" s="89"/>
      <c r="G39" s="90"/>
      <c r="H39" s="108">
        <v>68000</v>
      </c>
      <c r="I39" s="109"/>
      <c r="J39" s="108"/>
      <c r="K39" s="109"/>
      <c r="L39" s="86">
        <f t="shared" ref="L39" si="11">SUM(H39:K39)</f>
        <v>68000</v>
      </c>
      <c r="M39" s="87"/>
      <c r="N39" s="108">
        <v>45000</v>
      </c>
      <c r="O39" s="109"/>
      <c r="P39" s="108"/>
      <c r="Q39" s="109"/>
      <c r="R39" s="108">
        <f t="shared" si="6"/>
        <v>45000</v>
      </c>
      <c r="S39" s="109"/>
      <c r="T39" s="83"/>
      <c r="U39" s="110"/>
      <c r="V39" s="74">
        <f t="shared" si="7"/>
        <v>113000</v>
      </c>
      <c r="W39" s="75"/>
      <c r="X39" s="28">
        <v>263900</v>
      </c>
      <c r="Y39" s="29">
        <f t="shared" si="10"/>
        <v>-150900</v>
      </c>
    </row>
    <row r="40" spans="1:25" ht="21.75" customHeight="1" x14ac:dyDescent="0.15">
      <c r="A40" s="88" t="s">
        <v>37</v>
      </c>
      <c r="B40" s="89"/>
      <c r="C40" s="89"/>
      <c r="D40" s="89"/>
      <c r="E40" s="89"/>
      <c r="F40" s="89"/>
      <c r="G40" s="90"/>
      <c r="H40" s="108">
        <v>1600000</v>
      </c>
      <c r="I40" s="87"/>
      <c r="J40" s="86">
        <v>18000</v>
      </c>
      <c r="K40" s="87"/>
      <c r="L40" s="86">
        <f t="shared" si="8"/>
        <v>1618000</v>
      </c>
      <c r="M40" s="87"/>
      <c r="N40" s="86"/>
      <c r="O40" s="87"/>
      <c r="P40" s="86"/>
      <c r="Q40" s="87"/>
      <c r="R40" s="86"/>
      <c r="S40" s="87"/>
      <c r="T40" s="85"/>
      <c r="U40" s="84"/>
      <c r="V40" s="74">
        <f t="shared" si="7"/>
        <v>1618000</v>
      </c>
      <c r="W40" s="75"/>
      <c r="X40" s="28">
        <v>1908332</v>
      </c>
      <c r="Y40" s="29">
        <f>V40-X40</f>
        <v>-290332</v>
      </c>
    </row>
    <row r="41" spans="1:25" ht="21.75" customHeight="1" x14ac:dyDescent="0.15">
      <c r="A41" s="155" t="s">
        <v>86</v>
      </c>
      <c r="B41" s="156"/>
      <c r="C41" s="156"/>
      <c r="D41" s="156"/>
      <c r="E41" s="156"/>
      <c r="F41" s="156"/>
      <c r="G41" s="157"/>
      <c r="H41" s="15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2"/>
      <c r="U41" s="11"/>
      <c r="V41" s="8"/>
      <c r="W41" s="9"/>
      <c r="X41" s="28">
        <v>98133</v>
      </c>
      <c r="Y41" s="29"/>
    </row>
    <row r="42" spans="1:25" ht="21.75" customHeight="1" x14ac:dyDescent="0.15">
      <c r="A42" s="55" t="s">
        <v>38</v>
      </c>
      <c r="B42" s="56"/>
      <c r="C42" s="56"/>
      <c r="D42" s="56"/>
      <c r="E42" s="56"/>
      <c r="F42" s="56"/>
      <c r="G42" s="57"/>
      <c r="H42" s="108">
        <v>1570000</v>
      </c>
      <c r="I42" s="87"/>
      <c r="J42" s="86"/>
      <c r="K42" s="87"/>
      <c r="L42" s="86">
        <f t="shared" si="8"/>
        <v>1570000</v>
      </c>
      <c r="M42" s="87"/>
      <c r="N42" s="86"/>
      <c r="O42" s="87"/>
      <c r="P42" s="86"/>
      <c r="Q42" s="87"/>
      <c r="R42" s="86"/>
      <c r="S42" s="87"/>
      <c r="T42" s="85"/>
      <c r="U42" s="84"/>
      <c r="V42" s="74">
        <f t="shared" si="7"/>
        <v>1570000</v>
      </c>
      <c r="W42" s="75"/>
      <c r="X42" s="28">
        <v>1689805</v>
      </c>
      <c r="Y42" s="29">
        <f t="shared" ref="Y42:Y52" si="12">V42-X42</f>
        <v>-119805</v>
      </c>
    </row>
    <row r="43" spans="1:25" ht="21.75" customHeight="1" x14ac:dyDescent="0.15">
      <c r="A43" s="150" t="s">
        <v>87</v>
      </c>
      <c r="B43" s="151"/>
      <c r="C43" s="151"/>
      <c r="D43" s="151"/>
      <c r="E43" s="151"/>
      <c r="F43" s="151"/>
      <c r="G43" s="152"/>
      <c r="H43" s="15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2"/>
      <c r="U43" s="11"/>
      <c r="V43" s="8"/>
      <c r="W43" s="9"/>
      <c r="X43" s="28">
        <v>46200</v>
      </c>
      <c r="Y43" s="29">
        <f t="shared" si="12"/>
        <v>-46200</v>
      </c>
    </row>
    <row r="44" spans="1:25" ht="21.75" customHeight="1" x14ac:dyDescent="0.15">
      <c r="A44" s="55" t="s">
        <v>40</v>
      </c>
      <c r="B44" s="56"/>
      <c r="C44" s="56"/>
      <c r="D44" s="56"/>
      <c r="E44" s="56"/>
      <c r="F44" s="56"/>
      <c r="G44" s="57"/>
      <c r="H44" s="108">
        <v>15000</v>
      </c>
      <c r="I44" s="87"/>
      <c r="J44" s="86">
        <v>6000</v>
      </c>
      <c r="K44" s="87"/>
      <c r="L44" s="86">
        <f t="shared" si="8"/>
        <v>21000</v>
      </c>
      <c r="M44" s="87"/>
      <c r="N44" s="86">
        <v>40000</v>
      </c>
      <c r="O44" s="87"/>
      <c r="P44" s="86"/>
      <c r="Q44" s="87"/>
      <c r="R44" s="86">
        <f t="shared" si="6"/>
        <v>40000</v>
      </c>
      <c r="S44" s="87"/>
      <c r="T44" s="85"/>
      <c r="U44" s="84"/>
      <c r="V44" s="74">
        <f t="shared" si="7"/>
        <v>61000</v>
      </c>
      <c r="W44" s="75"/>
      <c r="X44" s="28">
        <v>61044</v>
      </c>
      <c r="Y44" s="29">
        <f t="shared" si="12"/>
        <v>-44</v>
      </c>
    </row>
    <row r="45" spans="1:25" ht="21.75" customHeight="1" x14ac:dyDescent="0.15">
      <c r="A45" s="55" t="s">
        <v>71</v>
      </c>
      <c r="B45" s="56"/>
      <c r="C45" s="56"/>
      <c r="D45" s="56"/>
      <c r="E45" s="56"/>
      <c r="F45" s="56"/>
      <c r="G45" s="57"/>
      <c r="H45" s="108">
        <v>64000</v>
      </c>
      <c r="I45" s="109"/>
      <c r="J45" s="108"/>
      <c r="K45" s="109"/>
      <c r="L45" s="108">
        <f t="shared" ref="L45" si="13">SUM(H45:K45)</f>
        <v>64000</v>
      </c>
      <c r="M45" s="109"/>
      <c r="N45" s="108">
        <v>5000</v>
      </c>
      <c r="O45" s="109"/>
      <c r="P45" s="108">
        <v>1000</v>
      </c>
      <c r="Q45" s="109"/>
      <c r="R45" s="108">
        <f t="shared" si="6"/>
        <v>6000</v>
      </c>
      <c r="S45" s="109"/>
      <c r="T45" s="83"/>
      <c r="U45" s="110"/>
      <c r="V45" s="74">
        <f t="shared" si="7"/>
        <v>70000</v>
      </c>
      <c r="W45" s="75"/>
      <c r="X45" s="28">
        <v>75363</v>
      </c>
      <c r="Y45" s="29">
        <f t="shared" si="12"/>
        <v>-5363</v>
      </c>
    </row>
    <row r="46" spans="1:25" ht="21.75" customHeight="1" x14ac:dyDescent="0.15">
      <c r="A46" s="55" t="s">
        <v>41</v>
      </c>
      <c r="B46" s="56"/>
      <c r="C46" s="56"/>
      <c r="D46" s="56"/>
      <c r="E46" s="56"/>
      <c r="F46" s="56"/>
      <c r="G46" s="57"/>
      <c r="H46" s="108">
        <v>260000</v>
      </c>
      <c r="I46" s="87"/>
      <c r="J46" s="86"/>
      <c r="K46" s="87"/>
      <c r="L46" s="86">
        <f t="shared" si="8"/>
        <v>260000</v>
      </c>
      <c r="M46" s="87"/>
      <c r="N46" s="86"/>
      <c r="O46" s="87"/>
      <c r="P46" s="86"/>
      <c r="Q46" s="87"/>
      <c r="R46" s="86"/>
      <c r="S46" s="87"/>
      <c r="T46" s="85"/>
      <c r="U46" s="84"/>
      <c r="V46" s="74">
        <f t="shared" si="7"/>
        <v>260000</v>
      </c>
      <c r="W46" s="75"/>
      <c r="X46" s="28">
        <v>225714</v>
      </c>
      <c r="Y46" s="29">
        <f t="shared" si="12"/>
        <v>34286</v>
      </c>
    </row>
    <row r="47" spans="1:25" ht="21.75" customHeight="1" x14ac:dyDescent="0.15">
      <c r="A47" s="55" t="s">
        <v>42</v>
      </c>
      <c r="B47" s="56"/>
      <c r="C47" s="56"/>
      <c r="D47" s="56"/>
      <c r="E47" s="56"/>
      <c r="F47" s="56"/>
      <c r="G47" s="57"/>
      <c r="H47" s="108">
        <v>270000</v>
      </c>
      <c r="I47" s="87"/>
      <c r="J47" s="86"/>
      <c r="K47" s="87"/>
      <c r="L47" s="86">
        <f t="shared" si="8"/>
        <v>270000</v>
      </c>
      <c r="M47" s="87"/>
      <c r="N47" s="86"/>
      <c r="O47" s="87"/>
      <c r="P47" s="86"/>
      <c r="Q47" s="87"/>
      <c r="R47" s="86"/>
      <c r="S47" s="87"/>
      <c r="T47" s="85"/>
      <c r="U47" s="84"/>
      <c r="V47" s="74">
        <f t="shared" si="7"/>
        <v>270000</v>
      </c>
      <c r="W47" s="75"/>
      <c r="X47" s="28">
        <v>253689</v>
      </c>
      <c r="Y47" s="29">
        <f t="shared" si="12"/>
        <v>16311</v>
      </c>
    </row>
    <row r="48" spans="1:25" ht="21.75" customHeight="1" x14ac:dyDescent="0.15">
      <c r="A48" s="55" t="s">
        <v>43</v>
      </c>
      <c r="B48" s="56"/>
      <c r="C48" s="56"/>
      <c r="D48" s="56"/>
      <c r="E48" s="56"/>
      <c r="F48" s="56"/>
      <c r="G48" s="57"/>
      <c r="H48" s="108">
        <v>300000</v>
      </c>
      <c r="I48" s="87"/>
      <c r="J48" s="86"/>
      <c r="K48" s="87"/>
      <c r="L48" s="86">
        <f t="shared" si="8"/>
        <v>300000</v>
      </c>
      <c r="M48" s="87"/>
      <c r="N48" s="86"/>
      <c r="O48" s="87"/>
      <c r="P48" s="86"/>
      <c r="Q48" s="87"/>
      <c r="R48" s="86"/>
      <c r="S48" s="87"/>
      <c r="T48" s="85"/>
      <c r="U48" s="84"/>
      <c r="V48" s="74">
        <f t="shared" si="7"/>
        <v>300000</v>
      </c>
      <c r="W48" s="75"/>
      <c r="X48" s="28">
        <v>159519</v>
      </c>
      <c r="Y48" s="29">
        <f t="shared" si="12"/>
        <v>140481</v>
      </c>
    </row>
    <row r="49" spans="1:26" ht="21.75" customHeight="1" x14ac:dyDescent="0.15">
      <c r="A49" s="55" t="s">
        <v>44</v>
      </c>
      <c r="B49" s="56"/>
      <c r="C49" s="56"/>
      <c r="D49" s="56"/>
      <c r="E49" s="56"/>
      <c r="F49" s="56"/>
      <c r="G49" s="57"/>
      <c r="H49" s="108"/>
      <c r="I49" s="87"/>
      <c r="J49" s="86"/>
      <c r="K49" s="87"/>
      <c r="L49" s="86"/>
      <c r="M49" s="87"/>
      <c r="N49" s="86">
        <v>180000</v>
      </c>
      <c r="O49" s="87"/>
      <c r="P49" s="86"/>
      <c r="Q49" s="87"/>
      <c r="R49" s="86">
        <f t="shared" si="6"/>
        <v>180000</v>
      </c>
      <c r="S49" s="87"/>
      <c r="T49" s="85"/>
      <c r="U49" s="84"/>
      <c r="V49" s="74">
        <f t="shared" si="7"/>
        <v>180000</v>
      </c>
      <c r="W49" s="75"/>
      <c r="X49" s="28">
        <v>179700</v>
      </c>
      <c r="Y49" s="29">
        <f t="shared" si="12"/>
        <v>300</v>
      </c>
    </row>
    <row r="50" spans="1:26" ht="21.75" customHeight="1" x14ac:dyDescent="0.15">
      <c r="A50" s="55" t="s">
        <v>79</v>
      </c>
      <c r="B50" s="56"/>
      <c r="C50" s="56"/>
      <c r="D50" s="56"/>
      <c r="E50" s="56"/>
      <c r="F50" s="56"/>
      <c r="G50" s="57"/>
      <c r="H50" s="108">
        <v>70000</v>
      </c>
      <c r="I50" s="87"/>
      <c r="J50" s="86"/>
      <c r="K50" s="87"/>
      <c r="L50" s="86">
        <f t="shared" ref="L50" si="14">SUM(H50:K50)</f>
        <v>70000</v>
      </c>
      <c r="M50" s="87"/>
      <c r="N50" s="13"/>
      <c r="O50" s="14"/>
      <c r="P50" s="13"/>
      <c r="Q50" s="14"/>
      <c r="R50" s="13"/>
      <c r="S50" s="14"/>
      <c r="T50" s="12"/>
      <c r="U50" s="11"/>
      <c r="V50" s="74">
        <f t="shared" si="7"/>
        <v>70000</v>
      </c>
      <c r="W50" s="75"/>
      <c r="X50" s="28">
        <v>0</v>
      </c>
      <c r="Y50" s="39" t="s">
        <v>88</v>
      </c>
    </row>
    <row r="51" spans="1:26" ht="21.75" customHeight="1" x14ac:dyDescent="0.15">
      <c r="A51" s="55" t="s">
        <v>45</v>
      </c>
      <c r="B51" s="56"/>
      <c r="C51" s="56"/>
      <c r="D51" s="56"/>
      <c r="E51" s="56"/>
      <c r="F51" s="56"/>
      <c r="G51" s="57"/>
      <c r="H51" s="108">
        <v>150000</v>
      </c>
      <c r="I51" s="87"/>
      <c r="J51" s="86"/>
      <c r="K51" s="87"/>
      <c r="L51" s="86">
        <f t="shared" si="8"/>
        <v>150000</v>
      </c>
      <c r="M51" s="87"/>
      <c r="N51" s="86">
        <v>1000</v>
      </c>
      <c r="O51" s="87"/>
      <c r="P51" s="86">
        <v>10000</v>
      </c>
      <c r="Q51" s="87"/>
      <c r="R51" s="86">
        <f t="shared" si="6"/>
        <v>11000</v>
      </c>
      <c r="S51" s="87"/>
      <c r="T51" s="85"/>
      <c r="U51" s="84"/>
      <c r="V51" s="74">
        <f t="shared" si="7"/>
        <v>161000</v>
      </c>
      <c r="W51" s="75"/>
      <c r="X51" s="28">
        <v>20358</v>
      </c>
      <c r="Y51" s="29">
        <f t="shared" si="12"/>
        <v>140642</v>
      </c>
    </row>
    <row r="52" spans="1:26" ht="21.75" customHeight="1" x14ac:dyDescent="0.15">
      <c r="A52" s="55" t="s">
        <v>46</v>
      </c>
      <c r="B52" s="56"/>
      <c r="C52" s="56"/>
      <c r="D52" s="56"/>
      <c r="E52" s="56"/>
      <c r="F52" s="56"/>
      <c r="G52" s="57"/>
      <c r="H52" s="103">
        <v>10000</v>
      </c>
      <c r="I52" s="104"/>
      <c r="J52" s="105"/>
      <c r="K52" s="104"/>
      <c r="L52" s="105">
        <f t="shared" si="8"/>
        <v>10000</v>
      </c>
      <c r="M52" s="104"/>
      <c r="N52" s="105"/>
      <c r="O52" s="104"/>
      <c r="P52" s="105"/>
      <c r="Q52" s="104"/>
      <c r="R52" s="105"/>
      <c r="S52" s="104"/>
      <c r="T52" s="106"/>
      <c r="U52" s="107"/>
      <c r="V52" s="96">
        <f t="shared" si="7"/>
        <v>10000</v>
      </c>
      <c r="W52" s="97"/>
      <c r="X52" s="31">
        <v>17340</v>
      </c>
      <c r="Y52" s="29">
        <f t="shared" si="12"/>
        <v>-7340</v>
      </c>
      <c r="Z52" s="38"/>
    </row>
    <row r="53" spans="1:26" ht="21.75" customHeight="1" x14ac:dyDescent="0.15">
      <c r="A53" s="55" t="s">
        <v>47</v>
      </c>
      <c r="B53" s="56"/>
      <c r="C53" s="56"/>
      <c r="D53" s="56"/>
      <c r="E53" s="56"/>
      <c r="F53" s="56"/>
      <c r="G53" s="57"/>
      <c r="H53" s="98"/>
      <c r="I53" s="99"/>
      <c r="J53" s="100"/>
      <c r="K53" s="99"/>
      <c r="L53" s="100"/>
      <c r="M53" s="99"/>
      <c r="N53" s="100"/>
      <c r="O53" s="99"/>
      <c r="P53" s="100"/>
      <c r="Q53" s="99"/>
      <c r="R53" s="100"/>
      <c r="S53" s="99"/>
      <c r="T53" s="101">
        <f>SUM(T54:U73)</f>
        <v>1833000</v>
      </c>
      <c r="U53" s="102"/>
      <c r="V53" s="46">
        <f>T53</f>
        <v>1833000</v>
      </c>
      <c r="W53" s="47"/>
      <c r="X53" s="37">
        <v>2111792</v>
      </c>
      <c r="Y53" s="40">
        <f>V53-X53</f>
        <v>-278792</v>
      </c>
    </row>
    <row r="54" spans="1:26" ht="21.75" customHeight="1" x14ac:dyDescent="0.15">
      <c r="A54" s="88" t="s">
        <v>33</v>
      </c>
      <c r="B54" s="89"/>
      <c r="C54" s="89"/>
      <c r="D54" s="89"/>
      <c r="E54" s="89"/>
      <c r="F54" s="89"/>
      <c r="G54" s="90"/>
      <c r="H54" s="91"/>
      <c r="I54" s="92"/>
      <c r="J54" s="93"/>
      <c r="K54" s="92"/>
      <c r="L54" s="93"/>
      <c r="M54" s="92"/>
      <c r="N54" s="93"/>
      <c r="O54" s="92"/>
      <c r="P54" s="93"/>
      <c r="Q54" s="92"/>
      <c r="R54" s="93"/>
      <c r="S54" s="92"/>
      <c r="T54" s="94">
        <v>768000</v>
      </c>
      <c r="U54" s="95"/>
      <c r="V54" s="158">
        <f>T54</f>
        <v>768000</v>
      </c>
      <c r="W54" s="159"/>
      <c r="X54" s="37">
        <v>736890</v>
      </c>
      <c r="Y54" s="40">
        <f>V54-X54</f>
        <v>31110</v>
      </c>
    </row>
    <row r="55" spans="1:26" ht="21.75" customHeight="1" x14ac:dyDescent="0.15">
      <c r="A55" s="155" t="s">
        <v>83</v>
      </c>
      <c r="B55" s="156"/>
      <c r="C55" s="156"/>
      <c r="D55" s="156"/>
      <c r="E55" s="156"/>
      <c r="F55" s="156"/>
      <c r="G55" s="157"/>
      <c r="H55" s="41"/>
      <c r="I55" s="19"/>
      <c r="J55" s="18"/>
      <c r="K55" s="19"/>
      <c r="L55" s="18"/>
      <c r="M55" s="19"/>
      <c r="N55" s="18"/>
      <c r="O55" s="19"/>
      <c r="P55" s="18"/>
      <c r="Q55" s="19"/>
      <c r="R55" s="18"/>
      <c r="S55" s="19"/>
      <c r="T55" s="17"/>
      <c r="U55" s="16"/>
      <c r="V55" s="42"/>
      <c r="W55" s="43"/>
      <c r="X55" s="44">
        <v>20250</v>
      </c>
      <c r="Y55" s="45"/>
    </row>
    <row r="56" spans="1:26" ht="21.75" customHeight="1" x14ac:dyDescent="0.15">
      <c r="A56" s="88" t="s">
        <v>48</v>
      </c>
      <c r="B56" s="89"/>
      <c r="C56" s="89"/>
      <c r="D56" s="89"/>
      <c r="E56" s="89"/>
      <c r="F56" s="89"/>
      <c r="G56" s="90"/>
      <c r="H56" s="83"/>
      <c r="I56" s="84"/>
      <c r="J56" s="85"/>
      <c r="K56" s="84"/>
      <c r="L56" s="85"/>
      <c r="M56" s="84"/>
      <c r="N56" s="85"/>
      <c r="O56" s="84"/>
      <c r="P56" s="85"/>
      <c r="Q56" s="84"/>
      <c r="R56" s="85"/>
      <c r="S56" s="84"/>
      <c r="T56" s="86">
        <v>240000</v>
      </c>
      <c r="U56" s="87"/>
      <c r="V56" s="74">
        <f t="shared" ref="V56:V73" si="15">T56</f>
        <v>240000</v>
      </c>
      <c r="W56" s="75"/>
      <c r="X56" s="28">
        <v>234120</v>
      </c>
      <c r="Y56" s="29">
        <f t="shared" ref="Y56:Y74" si="16">V56-X56</f>
        <v>5880</v>
      </c>
    </row>
    <row r="57" spans="1:26" ht="21.75" customHeight="1" x14ac:dyDescent="0.15">
      <c r="A57" s="88" t="s">
        <v>34</v>
      </c>
      <c r="B57" s="89"/>
      <c r="C57" s="89"/>
      <c r="D57" s="89"/>
      <c r="E57" s="89"/>
      <c r="F57" s="89"/>
      <c r="G57" s="90"/>
      <c r="H57" s="83"/>
      <c r="I57" s="84"/>
      <c r="J57" s="85"/>
      <c r="K57" s="84"/>
      <c r="L57" s="85"/>
      <c r="M57" s="84"/>
      <c r="N57" s="85"/>
      <c r="O57" s="84"/>
      <c r="P57" s="85"/>
      <c r="Q57" s="84"/>
      <c r="R57" s="85"/>
      <c r="S57" s="84"/>
      <c r="T57" s="86">
        <v>100000</v>
      </c>
      <c r="U57" s="87"/>
      <c r="V57" s="74">
        <f t="shared" si="15"/>
        <v>100000</v>
      </c>
      <c r="W57" s="75"/>
      <c r="X57" s="28">
        <v>117481</v>
      </c>
      <c r="Y57" s="29">
        <f t="shared" si="16"/>
        <v>-17481</v>
      </c>
    </row>
    <row r="58" spans="1:26" ht="21.75" customHeight="1" x14ac:dyDescent="0.15">
      <c r="A58" s="88" t="s">
        <v>49</v>
      </c>
      <c r="B58" s="89"/>
      <c r="C58" s="89"/>
      <c r="D58" s="89"/>
      <c r="E58" s="89"/>
      <c r="F58" s="89"/>
      <c r="G58" s="90"/>
      <c r="H58" s="83"/>
      <c r="I58" s="84"/>
      <c r="J58" s="85"/>
      <c r="K58" s="84"/>
      <c r="L58" s="85"/>
      <c r="M58" s="84"/>
      <c r="N58" s="85"/>
      <c r="O58" s="84"/>
      <c r="P58" s="85"/>
      <c r="Q58" s="84"/>
      <c r="R58" s="85"/>
      <c r="S58" s="84"/>
      <c r="T58" s="86">
        <v>30000</v>
      </c>
      <c r="U58" s="87"/>
      <c r="V58" s="74">
        <f t="shared" si="15"/>
        <v>30000</v>
      </c>
      <c r="W58" s="75"/>
      <c r="X58" s="28">
        <v>128600</v>
      </c>
      <c r="Y58" s="29">
        <f t="shared" si="16"/>
        <v>-98600</v>
      </c>
    </row>
    <row r="59" spans="1:26" ht="21.75" customHeight="1" x14ac:dyDescent="0.15">
      <c r="A59" s="88" t="s">
        <v>35</v>
      </c>
      <c r="B59" s="89"/>
      <c r="C59" s="89"/>
      <c r="D59" s="89"/>
      <c r="E59" s="89"/>
      <c r="F59" s="89"/>
      <c r="G59" s="90"/>
      <c r="H59" s="83"/>
      <c r="I59" s="84"/>
      <c r="J59" s="85"/>
      <c r="K59" s="84"/>
      <c r="L59" s="85"/>
      <c r="M59" s="84"/>
      <c r="N59" s="85"/>
      <c r="O59" s="84"/>
      <c r="P59" s="85"/>
      <c r="Q59" s="84"/>
      <c r="R59" s="85"/>
      <c r="S59" s="84"/>
      <c r="T59" s="86">
        <v>65000</v>
      </c>
      <c r="U59" s="87"/>
      <c r="V59" s="74">
        <f t="shared" si="15"/>
        <v>65000</v>
      </c>
      <c r="W59" s="75"/>
      <c r="X59" s="28">
        <v>62500</v>
      </c>
      <c r="Y59" s="29">
        <f t="shared" si="16"/>
        <v>2500</v>
      </c>
    </row>
    <row r="60" spans="1:26" ht="21.75" customHeight="1" x14ac:dyDescent="0.15">
      <c r="A60" s="55" t="s">
        <v>36</v>
      </c>
      <c r="B60" s="56"/>
      <c r="C60" s="56"/>
      <c r="D60" s="56"/>
      <c r="E60" s="56"/>
      <c r="F60" s="56"/>
      <c r="G60" s="57"/>
      <c r="H60" s="83"/>
      <c r="I60" s="84"/>
      <c r="J60" s="85"/>
      <c r="K60" s="84"/>
      <c r="L60" s="85"/>
      <c r="M60" s="84"/>
      <c r="N60" s="85"/>
      <c r="O60" s="84"/>
      <c r="P60" s="85"/>
      <c r="Q60" s="84"/>
      <c r="R60" s="85"/>
      <c r="S60" s="84"/>
      <c r="T60" s="86">
        <v>40000</v>
      </c>
      <c r="U60" s="87"/>
      <c r="V60" s="74">
        <f t="shared" si="15"/>
        <v>40000</v>
      </c>
      <c r="W60" s="75"/>
      <c r="X60" s="28">
        <v>42636</v>
      </c>
      <c r="Y60" s="29">
        <f t="shared" si="16"/>
        <v>-2636</v>
      </c>
    </row>
    <row r="61" spans="1:26" ht="21.75" customHeight="1" x14ac:dyDescent="0.15">
      <c r="A61" s="55" t="s">
        <v>37</v>
      </c>
      <c r="B61" s="56"/>
      <c r="C61" s="56"/>
      <c r="D61" s="56"/>
      <c r="E61" s="56"/>
      <c r="F61" s="56"/>
      <c r="G61" s="57"/>
      <c r="H61" s="83"/>
      <c r="I61" s="84"/>
      <c r="J61" s="85"/>
      <c r="K61" s="84"/>
      <c r="L61" s="85"/>
      <c r="M61" s="84"/>
      <c r="N61" s="85"/>
      <c r="O61" s="84"/>
      <c r="P61" s="85"/>
      <c r="Q61" s="84"/>
      <c r="R61" s="85"/>
      <c r="S61" s="84"/>
      <c r="T61" s="86">
        <v>150000</v>
      </c>
      <c r="U61" s="87"/>
      <c r="V61" s="74">
        <f t="shared" si="15"/>
        <v>150000</v>
      </c>
      <c r="W61" s="75"/>
      <c r="X61" s="28">
        <v>88930</v>
      </c>
      <c r="Y61" s="29">
        <f t="shared" si="16"/>
        <v>61070</v>
      </c>
    </row>
    <row r="62" spans="1:26" ht="21.75" customHeight="1" x14ac:dyDescent="0.15">
      <c r="A62" s="150" t="s">
        <v>93</v>
      </c>
      <c r="B62" s="151"/>
      <c r="C62" s="151"/>
      <c r="D62" s="151"/>
      <c r="E62" s="151"/>
      <c r="F62" s="151"/>
      <c r="G62" s="152"/>
      <c r="H62" s="10"/>
      <c r="I62" s="11"/>
      <c r="J62" s="12"/>
      <c r="K62" s="11"/>
      <c r="L62" s="12"/>
      <c r="M62" s="11"/>
      <c r="N62" s="12"/>
      <c r="O62" s="11"/>
      <c r="P62" s="12"/>
      <c r="Q62" s="11"/>
      <c r="R62" s="12"/>
      <c r="S62" s="11"/>
      <c r="T62" s="13"/>
      <c r="U62" s="14"/>
      <c r="V62" s="8"/>
      <c r="W62" s="9"/>
      <c r="X62" s="28">
        <v>0</v>
      </c>
      <c r="Y62" s="39" t="s">
        <v>94</v>
      </c>
    </row>
    <row r="63" spans="1:26" ht="21.75" customHeight="1" x14ac:dyDescent="0.15">
      <c r="A63" s="55" t="s">
        <v>50</v>
      </c>
      <c r="B63" s="56"/>
      <c r="C63" s="56"/>
      <c r="D63" s="56"/>
      <c r="E63" s="56"/>
      <c r="F63" s="56"/>
      <c r="G63" s="57"/>
      <c r="H63" s="83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6">
        <v>50000</v>
      </c>
      <c r="U63" s="87"/>
      <c r="V63" s="74">
        <f t="shared" si="15"/>
        <v>50000</v>
      </c>
      <c r="W63" s="75"/>
      <c r="X63" s="28">
        <v>10903</v>
      </c>
      <c r="Y63" s="29">
        <f t="shared" si="16"/>
        <v>39097</v>
      </c>
    </row>
    <row r="64" spans="1:26" ht="21.75" customHeight="1" x14ac:dyDescent="0.15">
      <c r="A64" s="55" t="s">
        <v>38</v>
      </c>
      <c r="B64" s="56"/>
      <c r="C64" s="56"/>
      <c r="D64" s="56"/>
      <c r="E64" s="56"/>
      <c r="F64" s="56"/>
      <c r="G64" s="57"/>
      <c r="H64" s="83"/>
      <c r="I64" s="84"/>
      <c r="J64" s="85"/>
      <c r="K64" s="84"/>
      <c r="L64" s="85"/>
      <c r="M64" s="84"/>
      <c r="N64" s="85"/>
      <c r="O64" s="84"/>
      <c r="P64" s="85"/>
      <c r="Q64" s="84"/>
      <c r="R64" s="85"/>
      <c r="S64" s="84"/>
      <c r="T64" s="86">
        <v>180000</v>
      </c>
      <c r="U64" s="87"/>
      <c r="V64" s="74">
        <f t="shared" si="15"/>
        <v>180000</v>
      </c>
      <c r="W64" s="75"/>
      <c r="X64" s="28">
        <v>177879</v>
      </c>
      <c r="Y64" s="29">
        <f t="shared" si="16"/>
        <v>2121</v>
      </c>
    </row>
    <row r="65" spans="1:26" ht="21.75" customHeight="1" x14ac:dyDescent="0.15">
      <c r="A65" s="55" t="s">
        <v>39</v>
      </c>
      <c r="B65" s="56"/>
      <c r="C65" s="56"/>
      <c r="D65" s="56"/>
      <c r="E65" s="56"/>
      <c r="F65" s="56"/>
      <c r="G65" s="57"/>
      <c r="H65" s="83"/>
      <c r="I65" s="84"/>
      <c r="J65" s="85"/>
      <c r="K65" s="84"/>
      <c r="L65" s="85"/>
      <c r="M65" s="84"/>
      <c r="N65" s="85"/>
      <c r="O65" s="84"/>
      <c r="P65" s="85"/>
      <c r="Q65" s="84"/>
      <c r="R65" s="85"/>
      <c r="S65" s="84"/>
      <c r="T65" s="86">
        <v>10000</v>
      </c>
      <c r="U65" s="87"/>
      <c r="V65" s="74">
        <f t="shared" si="15"/>
        <v>10000</v>
      </c>
      <c r="W65" s="75"/>
      <c r="X65" s="28">
        <v>37062</v>
      </c>
      <c r="Y65" s="29">
        <f t="shared" si="16"/>
        <v>-27062</v>
      </c>
    </row>
    <row r="66" spans="1:26" ht="21.75" customHeight="1" x14ac:dyDescent="0.15">
      <c r="A66" s="55" t="s">
        <v>40</v>
      </c>
      <c r="B66" s="56"/>
      <c r="C66" s="56"/>
      <c r="D66" s="56"/>
      <c r="E66" s="56"/>
      <c r="F66" s="56"/>
      <c r="G66" s="57"/>
      <c r="H66" s="83"/>
      <c r="I66" s="84"/>
      <c r="J66" s="85"/>
      <c r="K66" s="84"/>
      <c r="L66" s="85"/>
      <c r="M66" s="84"/>
      <c r="N66" s="85"/>
      <c r="O66" s="84"/>
      <c r="P66" s="85"/>
      <c r="Q66" s="84"/>
      <c r="R66" s="85"/>
      <c r="S66" s="84"/>
      <c r="T66" s="86">
        <v>10000</v>
      </c>
      <c r="U66" s="87"/>
      <c r="V66" s="74">
        <f t="shared" si="15"/>
        <v>10000</v>
      </c>
      <c r="W66" s="75"/>
      <c r="X66" s="28">
        <v>49771</v>
      </c>
      <c r="Y66" s="29">
        <f t="shared" si="16"/>
        <v>-39771</v>
      </c>
    </row>
    <row r="67" spans="1:26" ht="21.75" customHeight="1" x14ac:dyDescent="0.15">
      <c r="A67" s="55" t="s">
        <v>51</v>
      </c>
      <c r="B67" s="56"/>
      <c r="C67" s="56"/>
      <c r="D67" s="56"/>
      <c r="E67" s="56"/>
      <c r="F67" s="56"/>
      <c r="G67" s="57"/>
      <c r="H67" s="83"/>
      <c r="I67" s="84"/>
      <c r="J67" s="85"/>
      <c r="K67" s="84"/>
      <c r="L67" s="85"/>
      <c r="M67" s="84"/>
      <c r="N67" s="85"/>
      <c r="O67" s="84"/>
      <c r="P67" s="85"/>
      <c r="Q67" s="84"/>
      <c r="R67" s="85"/>
      <c r="S67" s="84"/>
      <c r="T67" s="86">
        <v>15000</v>
      </c>
      <c r="U67" s="87"/>
      <c r="V67" s="74">
        <f t="shared" si="15"/>
        <v>15000</v>
      </c>
      <c r="W67" s="75"/>
      <c r="X67" s="28">
        <v>8373</v>
      </c>
      <c r="Y67" s="29">
        <f t="shared" si="16"/>
        <v>6627</v>
      </c>
    </row>
    <row r="68" spans="1:26" ht="21.75" customHeight="1" x14ac:dyDescent="0.15">
      <c r="A68" s="55" t="s">
        <v>41</v>
      </c>
      <c r="B68" s="56"/>
      <c r="C68" s="56"/>
      <c r="D68" s="56"/>
      <c r="E68" s="56"/>
      <c r="F68" s="56"/>
      <c r="G68" s="57"/>
      <c r="H68" s="83"/>
      <c r="I68" s="84"/>
      <c r="J68" s="85"/>
      <c r="K68" s="84"/>
      <c r="L68" s="85"/>
      <c r="M68" s="84"/>
      <c r="N68" s="85"/>
      <c r="O68" s="84"/>
      <c r="P68" s="85"/>
      <c r="Q68" s="84"/>
      <c r="R68" s="85"/>
      <c r="S68" s="84"/>
      <c r="T68" s="86">
        <v>25000</v>
      </c>
      <c r="U68" s="87"/>
      <c r="V68" s="74">
        <f t="shared" si="15"/>
        <v>25000</v>
      </c>
      <c r="W68" s="75"/>
      <c r="X68" s="28">
        <v>25088</v>
      </c>
      <c r="Y68" s="29">
        <f t="shared" si="16"/>
        <v>-88</v>
      </c>
    </row>
    <row r="69" spans="1:26" ht="21.75" customHeight="1" x14ac:dyDescent="0.15">
      <c r="A69" s="55" t="s">
        <v>42</v>
      </c>
      <c r="B69" s="56"/>
      <c r="C69" s="56"/>
      <c r="D69" s="56"/>
      <c r="E69" s="56"/>
      <c r="F69" s="56"/>
      <c r="G69" s="57"/>
      <c r="H69" s="83"/>
      <c r="I69" s="84"/>
      <c r="J69" s="85"/>
      <c r="K69" s="84"/>
      <c r="L69" s="85"/>
      <c r="M69" s="84"/>
      <c r="N69" s="85"/>
      <c r="O69" s="84"/>
      <c r="P69" s="85"/>
      <c r="Q69" s="84"/>
      <c r="R69" s="85"/>
      <c r="S69" s="84"/>
      <c r="T69" s="86">
        <v>40000</v>
      </c>
      <c r="U69" s="87"/>
      <c r="V69" s="74">
        <f t="shared" si="15"/>
        <v>40000</v>
      </c>
      <c r="W69" s="75"/>
      <c r="X69" s="28">
        <v>37790</v>
      </c>
      <c r="Y69" s="29">
        <f t="shared" si="16"/>
        <v>2210</v>
      </c>
    </row>
    <row r="70" spans="1:26" ht="21.75" customHeight="1" x14ac:dyDescent="0.15">
      <c r="A70" s="55" t="s">
        <v>44</v>
      </c>
      <c r="B70" s="56"/>
      <c r="C70" s="56"/>
      <c r="D70" s="56"/>
      <c r="E70" s="56"/>
      <c r="F70" s="56"/>
      <c r="G70" s="57"/>
      <c r="H70" s="83"/>
      <c r="I70" s="84"/>
      <c r="J70" s="85"/>
      <c r="K70" s="84"/>
      <c r="L70" s="85"/>
      <c r="M70" s="84"/>
      <c r="N70" s="85"/>
      <c r="O70" s="84"/>
      <c r="P70" s="85"/>
      <c r="Q70" s="84"/>
      <c r="R70" s="85"/>
      <c r="S70" s="84"/>
      <c r="T70" s="86">
        <v>40000</v>
      </c>
      <c r="U70" s="87"/>
      <c r="V70" s="74">
        <f t="shared" si="15"/>
        <v>40000</v>
      </c>
      <c r="W70" s="75"/>
      <c r="X70" s="28">
        <v>51700</v>
      </c>
      <c r="Y70" s="29">
        <f t="shared" si="16"/>
        <v>-11700</v>
      </c>
    </row>
    <row r="71" spans="1:26" ht="21.75" customHeight="1" x14ac:dyDescent="0.15">
      <c r="A71" s="55" t="s">
        <v>52</v>
      </c>
      <c r="B71" s="56"/>
      <c r="C71" s="56"/>
      <c r="D71" s="56"/>
      <c r="E71" s="56"/>
      <c r="F71" s="56"/>
      <c r="G71" s="57"/>
      <c r="H71" s="83"/>
      <c r="I71" s="84"/>
      <c r="J71" s="85"/>
      <c r="K71" s="84"/>
      <c r="L71" s="85"/>
      <c r="M71" s="84"/>
      <c r="N71" s="85"/>
      <c r="O71" s="84"/>
      <c r="P71" s="85"/>
      <c r="Q71" s="84"/>
      <c r="R71" s="85"/>
      <c r="S71" s="84"/>
      <c r="T71" s="86">
        <v>20000</v>
      </c>
      <c r="U71" s="87"/>
      <c r="V71" s="74">
        <f t="shared" si="15"/>
        <v>20000</v>
      </c>
      <c r="W71" s="75"/>
      <c r="X71" s="28">
        <v>119560</v>
      </c>
      <c r="Y71" s="39" t="s">
        <v>91</v>
      </c>
    </row>
    <row r="72" spans="1:26" ht="21.75" customHeight="1" x14ac:dyDescent="0.15">
      <c r="A72" s="55" t="s">
        <v>45</v>
      </c>
      <c r="B72" s="56"/>
      <c r="C72" s="56"/>
      <c r="D72" s="56"/>
      <c r="E72" s="56"/>
      <c r="F72" s="56"/>
      <c r="G72" s="57"/>
      <c r="H72" s="83"/>
      <c r="I72" s="84"/>
      <c r="J72" s="85"/>
      <c r="K72" s="84"/>
      <c r="L72" s="85"/>
      <c r="M72" s="84"/>
      <c r="N72" s="85"/>
      <c r="O72" s="84"/>
      <c r="P72" s="85"/>
      <c r="Q72" s="84"/>
      <c r="R72" s="85"/>
      <c r="S72" s="84"/>
      <c r="T72" s="86">
        <v>40000</v>
      </c>
      <c r="U72" s="87"/>
      <c r="V72" s="74">
        <f t="shared" si="15"/>
        <v>40000</v>
      </c>
      <c r="W72" s="75"/>
      <c r="X72" s="28">
        <v>136501</v>
      </c>
      <c r="Y72" s="39" t="s">
        <v>92</v>
      </c>
    </row>
    <row r="73" spans="1:26" ht="21.75" customHeight="1" x14ac:dyDescent="0.15">
      <c r="A73" s="55" t="s">
        <v>46</v>
      </c>
      <c r="B73" s="56"/>
      <c r="C73" s="56"/>
      <c r="D73" s="56"/>
      <c r="E73" s="56"/>
      <c r="F73" s="56"/>
      <c r="G73" s="57"/>
      <c r="H73" s="76"/>
      <c r="I73" s="77"/>
      <c r="J73" s="78"/>
      <c r="K73" s="77"/>
      <c r="L73" s="76"/>
      <c r="M73" s="77"/>
      <c r="N73" s="78"/>
      <c r="O73" s="77"/>
      <c r="P73" s="78"/>
      <c r="Q73" s="77"/>
      <c r="R73" s="76"/>
      <c r="S73" s="77"/>
      <c r="T73" s="79">
        <v>10000</v>
      </c>
      <c r="U73" s="80"/>
      <c r="V73" s="81">
        <f t="shared" si="15"/>
        <v>10000</v>
      </c>
      <c r="W73" s="82"/>
      <c r="X73" s="31">
        <v>25758</v>
      </c>
      <c r="Y73" s="34">
        <f t="shared" si="16"/>
        <v>-15758</v>
      </c>
      <c r="Z73" s="38"/>
    </row>
    <row r="74" spans="1:26" ht="21.75" customHeight="1" x14ac:dyDescent="0.15">
      <c r="A74" s="55" t="s">
        <v>53</v>
      </c>
      <c r="B74" s="56"/>
      <c r="C74" s="56"/>
      <c r="D74" s="56"/>
      <c r="E74" s="56"/>
      <c r="F74" s="56"/>
      <c r="G74" s="57"/>
      <c r="H74" s="46">
        <f>SUM(H30:H73)</f>
        <v>11166000</v>
      </c>
      <c r="I74" s="47"/>
      <c r="J74" s="46">
        <f>SUM(J30:J73)</f>
        <v>502000</v>
      </c>
      <c r="K74" s="47"/>
      <c r="L74" s="72">
        <f t="shared" ref="L74" si="17">SUM(H74:K74)</f>
        <v>11668000</v>
      </c>
      <c r="M74" s="73"/>
      <c r="N74" s="46">
        <f>SUM(N30:N73)</f>
        <v>930000</v>
      </c>
      <c r="O74" s="47"/>
      <c r="P74" s="46">
        <f>SUM(P30:P73)</f>
        <v>146000</v>
      </c>
      <c r="Q74" s="47"/>
      <c r="R74" s="72">
        <f>SUM(N74:Q74)</f>
        <v>1076000</v>
      </c>
      <c r="S74" s="73"/>
      <c r="T74" s="46">
        <f>SUM(T54:U73)</f>
        <v>1833000</v>
      </c>
      <c r="U74" s="47"/>
      <c r="V74" s="46">
        <f>V29+V53</f>
        <v>14577000</v>
      </c>
      <c r="W74" s="47"/>
      <c r="X74" s="32">
        <v>17338973</v>
      </c>
      <c r="Y74" s="33">
        <f t="shared" si="16"/>
        <v>-2761973</v>
      </c>
    </row>
    <row r="75" spans="1:26" ht="21.75" customHeight="1" x14ac:dyDescent="0.15">
      <c r="A75" s="55" t="s">
        <v>54</v>
      </c>
      <c r="B75" s="56"/>
      <c r="C75" s="56"/>
      <c r="D75" s="56"/>
      <c r="E75" s="56"/>
      <c r="F75" s="56"/>
      <c r="G75" s="57"/>
      <c r="H75" s="46">
        <f>H27-H74</f>
        <v>-124000</v>
      </c>
      <c r="I75" s="47"/>
      <c r="J75" s="67">
        <f>J27-J74</f>
        <v>0</v>
      </c>
      <c r="K75" s="47"/>
      <c r="L75" s="67">
        <f>L27-L74</f>
        <v>-124000</v>
      </c>
      <c r="M75" s="47"/>
      <c r="N75" s="67">
        <f>N27-N74</f>
        <v>120000</v>
      </c>
      <c r="O75" s="47"/>
      <c r="P75" s="67">
        <f>P27-P74</f>
        <v>4000</v>
      </c>
      <c r="Q75" s="47"/>
      <c r="R75" s="67">
        <f>R27-R74</f>
        <v>124000</v>
      </c>
      <c r="S75" s="47"/>
      <c r="T75" s="67">
        <f>T27-T74</f>
        <v>0</v>
      </c>
      <c r="U75" s="47"/>
      <c r="V75" s="67">
        <f>V27-V74</f>
        <v>0</v>
      </c>
      <c r="W75" s="47"/>
      <c r="X75" s="30"/>
      <c r="Y75" s="30"/>
    </row>
    <row r="76" spans="1:26" ht="21.75" customHeight="1" x14ac:dyDescent="0.15">
      <c r="A76" s="55" t="s">
        <v>55</v>
      </c>
      <c r="B76" s="56"/>
      <c r="C76" s="56"/>
      <c r="D76" s="56"/>
      <c r="E76" s="56"/>
      <c r="F76" s="56"/>
      <c r="G76" s="57"/>
      <c r="H76" s="46">
        <v>0</v>
      </c>
      <c r="I76" s="47"/>
      <c r="J76" s="67">
        <v>0</v>
      </c>
      <c r="K76" s="47"/>
      <c r="L76" s="67">
        <v>0</v>
      </c>
      <c r="M76" s="47"/>
      <c r="N76" s="67">
        <v>0</v>
      </c>
      <c r="O76" s="47"/>
      <c r="P76" s="67">
        <v>0</v>
      </c>
      <c r="Q76" s="47"/>
      <c r="R76" s="67">
        <v>0</v>
      </c>
      <c r="S76" s="47"/>
      <c r="T76" s="67">
        <v>0</v>
      </c>
      <c r="U76" s="47"/>
      <c r="V76" s="67">
        <v>0</v>
      </c>
      <c r="W76" s="47"/>
      <c r="X76" s="30"/>
      <c r="Y76" s="30"/>
    </row>
    <row r="77" spans="1:26" ht="21.75" customHeight="1" x14ac:dyDescent="0.15">
      <c r="A77" s="55" t="s">
        <v>56</v>
      </c>
      <c r="B77" s="56"/>
      <c r="C77" s="56"/>
      <c r="D77" s="56"/>
      <c r="E77" s="56"/>
      <c r="F77" s="56"/>
      <c r="G77" s="57"/>
      <c r="H77" s="46">
        <f>H75-H76</f>
        <v>-124000</v>
      </c>
      <c r="I77" s="47"/>
      <c r="J77" s="67">
        <f t="shared" ref="J77" si="18">J75-J76</f>
        <v>0</v>
      </c>
      <c r="K77" s="47"/>
      <c r="L77" s="67">
        <f t="shared" ref="L77" si="19">L75-L76</f>
        <v>-124000</v>
      </c>
      <c r="M77" s="47"/>
      <c r="N77" s="67">
        <f t="shared" ref="N77" si="20">N75-N76</f>
        <v>120000</v>
      </c>
      <c r="O77" s="47"/>
      <c r="P77" s="67">
        <f t="shared" ref="P77" si="21">P75-P76</f>
        <v>4000</v>
      </c>
      <c r="Q77" s="47"/>
      <c r="R77" s="67">
        <f t="shared" ref="R77" si="22">R75-R76</f>
        <v>124000</v>
      </c>
      <c r="S77" s="47"/>
      <c r="T77" s="67">
        <f t="shared" ref="T77:V77" si="23">T75-T76</f>
        <v>0</v>
      </c>
      <c r="U77" s="47"/>
      <c r="V77" s="67">
        <f t="shared" si="23"/>
        <v>0</v>
      </c>
      <c r="W77" s="47"/>
      <c r="X77" s="30"/>
      <c r="Y77" s="30"/>
    </row>
    <row r="78" spans="1:26" ht="21.75" customHeight="1" x14ac:dyDescent="0.15">
      <c r="A78" s="55" t="s">
        <v>57</v>
      </c>
      <c r="B78" s="56"/>
      <c r="C78" s="56"/>
      <c r="D78" s="56"/>
      <c r="E78" s="56"/>
      <c r="F78" s="56"/>
      <c r="G78" s="57"/>
      <c r="H78" s="68"/>
      <c r="I78" s="69"/>
      <c r="J78" s="68"/>
      <c r="K78" s="69"/>
      <c r="L78" s="68"/>
      <c r="M78" s="69"/>
      <c r="N78" s="68"/>
      <c r="O78" s="69"/>
      <c r="P78" s="68"/>
      <c r="Q78" s="69"/>
      <c r="R78" s="68"/>
      <c r="S78" s="69"/>
      <c r="T78" s="68"/>
      <c r="U78" s="69"/>
      <c r="V78" s="68"/>
      <c r="W78" s="69"/>
      <c r="X78" s="30"/>
      <c r="Y78" s="30"/>
    </row>
    <row r="79" spans="1:26" ht="21.75" customHeight="1" x14ac:dyDescent="0.15">
      <c r="A79" s="55" t="s">
        <v>58</v>
      </c>
      <c r="B79" s="56"/>
      <c r="C79" s="56"/>
      <c r="D79" s="56"/>
      <c r="E79" s="56"/>
      <c r="F79" s="56"/>
      <c r="G79" s="57"/>
      <c r="H79" s="70"/>
      <c r="I79" s="71"/>
      <c r="J79" s="70"/>
      <c r="K79" s="71"/>
      <c r="L79" s="70"/>
      <c r="M79" s="71"/>
      <c r="N79" s="70"/>
      <c r="O79" s="71"/>
      <c r="P79" s="70"/>
      <c r="Q79" s="71"/>
      <c r="R79" s="70"/>
      <c r="S79" s="71"/>
      <c r="T79" s="70"/>
      <c r="U79" s="71"/>
      <c r="V79" s="70"/>
      <c r="W79" s="71"/>
      <c r="X79" s="30"/>
      <c r="Y79" s="30"/>
    </row>
    <row r="80" spans="1:26" ht="21.75" customHeight="1" x14ac:dyDescent="0.15">
      <c r="A80" s="55" t="s">
        <v>59</v>
      </c>
      <c r="B80" s="56"/>
      <c r="C80" s="56"/>
      <c r="D80" s="56"/>
      <c r="E80" s="56"/>
      <c r="F80" s="56"/>
      <c r="G80" s="57"/>
      <c r="H80" s="46"/>
      <c r="I80" s="47"/>
      <c r="J80" s="67"/>
      <c r="K80" s="47"/>
      <c r="L80" s="67"/>
      <c r="M80" s="47"/>
      <c r="N80" s="67"/>
      <c r="O80" s="47"/>
      <c r="P80" s="67"/>
      <c r="Q80" s="47"/>
      <c r="R80" s="67"/>
      <c r="S80" s="47"/>
      <c r="T80" s="67"/>
      <c r="U80" s="47"/>
      <c r="V80" s="67">
        <f>SUM(L80,R80,R80)</f>
        <v>0</v>
      </c>
      <c r="W80" s="47"/>
      <c r="X80" s="30"/>
      <c r="Y80" s="30"/>
    </row>
    <row r="81" spans="1:25" ht="21.75" customHeight="1" x14ac:dyDescent="0.15">
      <c r="A81" s="55" t="s">
        <v>60</v>
      </c>
      <c r="B81" s="56"/>
      <c r="C81" s="56"/>
      <c r="D81" s="56"/>
      <c r="E81" s="56"/>
      <c r="F81" s="56"/>
      <c r="G81" s="57"/>
      <c r="H81" s="68"/>
      <c r="I81" s="69"/>
      <c r="J81" s="68"/>
      <c r="K81" s="69"/>
      <c r="L81" s="68"/>
      <c r="M81" s="69"/>
      <c r="N81" s="68"/>
      <c r="O81" s="69"/>
      <c r="P81" s="68"/>
      <c r="Q81" s="69"/>
      <c r="R81" s="68"/>
      <c r="S81" s="69"/>
      <c r="T81" s="68"/>
      <c r="U81" s="69"/>
      <c r="V81" s="68"/>
      <c r="W81" s="69"/>
      <c r="X81" s="30"/>
      <c r="Y81" s="30"/>
    </row>
    <row r="82" spans="1:25" ht="21.75" customHeight="1" x14ac:dyDescent="0.15">
      <c r="A82" s="55" t="s">
        <v>61</v>
      </c>
      <c r="B82" s="56"/>
      <c r="C82" s="56"/>
      <c r="D82" s="56"/>
      <c r="E82" s="56"/>
      <c r="F82" s="56"/>
      <c r="G82" s="57"/>
      <c r="H82" s="46"/>
      <c r="I82" s="47"/>
      <c r="J82" s="67"/>
      <c r="K82" s="47"/>
      <c r="L82" s="67"/>
      <c r="M82" s="47"/>
      <c r="N82" s="67"/>
      <c r="O82" s="47"/>
      <c r="P82" s="67"/>
      <c r="Q82" s="47"/>
      <c r="R82" s="67"/>
      <c r="S82" s="47"/>
      <c r="T82" s="67"/>
      <c r="U82" s="47"/>
      <c r="V82" s="67">
        <f>SUM(L82,R82,R82)</f>
        <v>0</v>
      </c>
      <c r="W82" s="47"/>
      <c r="X82" s="30"/>
      <c r="Y82" s="30"/>
    </row>
    <row r="83" spans="1:25" ht="21.75" customHeight="1" x14ac:dyDescent="0.15">
      <c r="A83" s="55" t="s">
        <v>62</v>
      </c>
      <c r="B83" s="56"/>
      <c r="C83" s="56"/>
      <c r="D83" s="56"/>
      <c r="E83" s="56"/>
      <c r="F83" s="56"/>
      <c r="G83" s="57"/>
      <c r="H83" s="46"/>
      <c r="I83" s="47"/>
      <c r="J83" s="46"/>
      <c r="K83" s="47"/>
      <c r="L83" s="46"/>
      <c r="M83" s="47"/>
      <c r="N83" s="46"/>
      <c r="O83" s="47"/>
      <c r="P83" s="46"/>
      <c r="Q83" s="47"/>
      <c r="R83" s="46"/>
      <c r="S83" s="47"/>
      <c r="T83" s="46"/>
      <c r="U83" s="47"/>
      <c r="V83" s="46">
        <f t="shared" ref="V83" si="24">V80-V82</f>
        <v>0</v>
      </c>
      <c r="W83" s="47"/>
      <c r="X83" s="30"/>
      <c r="Y83" s="30"/>
    </row>
    <row r="84" spans="1:25" ht="21.75" customHeight="1" x14ac:dyDescent="0.15">
      <c r="A84" s="55" t="s">
        <v>63</v>
      </c>
      <c r="B84" s="56"/>
      <c r="C84" s="56"/>
      <c r="D84" s="56"/>
      <c r="E84" s="56"/>
      <c r="F84" s="56"/>
      <c r="G84" s="57"/>
      <c r="H84" s="46"/>
      <c r="I84" s="47"/>
      <c r="J84" s="46"/>
      <c r="K84" s="47"/>
      <c r="L84" s="46"/>
      <c r="M84" s="47"/>
      <c r="N84" s="67"/>
      <c r="O84" s="47"/>
      <c r="P84" s="67"/>
      <c r="Q84" s="47"/>
      <c r="R84" s="67"/>
      <c r="S84" s="47"/>
      <c r="T84" s="67"/>
      <c r="U84" s="47"/>
      <c r="V84" s="46">
        <v>0</v>
      </c>
      <c r="W84" s="47"/>
      <c r="X84" s="30"/>
      <c r="Y84" s="30"/>
    </row>
    <row r="85" spans="1:25" ht="21.75" customHeight="1" x14ac:dyDescent="0.15">
      <c r="A85" s="55" t="s">
        <v>64</v>
      </c>
      <c r="B85" s="56"/>
      <c r="C85" s="56"/>
      <c r="D85" s="56"/>
      <c r="E85" s="56"/>
      <c r="F85" s="56"/>
      <c r="G85" s="57"/>
      <c r="H85" s="63"/>
      <c r="I85" s="64"/>
      <c r="J85" s="63"/>
      <c r="K85" s="64"/>
      <c r="L85" s="65"/>
      <c r="M85" s="66"/>
      <c r="N85" s="63"/>
      <c r="O85" s="64"/>
      <c r="P85" s="63"/>
      <c r="Q85" s="64"/>
      <c r="R85" s="63"/>
      <c r="S85" s="64"/>
      <c r="T85" s="63"/>
      <c r="U85" s="64"/>
      <c r="V85" s="53">
        <f>SUM(L85,R85,R85)</f>
        <v>0</v>
      </c>
      <c r="W85" s="54"/>
      <c r="X85" s="30"/>
      <c r="Y85" s="30"/>
    </row>
    <row r="86" spans="1:25" ht="21.75" customHeight="1" x14ac:dyDescent="0.15">
      <c r="A86" s="55" t="s">
        <v>65</v>
      </c>
      <c r="B86" s="56"/>
      <c r="C86" s="56"/>
      <c r="D86" s="56"/>
      <c r="E86" s="56"/>
      <c r="F86" s="56"/>
      <c r="G86" s="57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46">
        <f t="shared" ref="V86" si="25">V77+V83</f>
        <v>0</v>
      </c>
      <c r="W86" s="47"/>
      <c r="X86" s="30"/>
      <c r="Y86" s="30"/>
    </row>
    <row r="87" spans="1:25" ht="21.75" customHeight="1" x14ac:dyDescent="0.15">
      <c r="A87" s="55" t="s">
        <v>66</v>
      </c>
      <c r="B87" s="56"/>
      <c r="C87" s="56"/>
      <c r="D87" s="56"/>
      <c r="E87" s="56"/>
      <c r="F87" s="56"/>
      <c r="G87" s="57"/>
      <c r="H87" s="51"/>
      <c r="I87" s="52"/>
      <c r="J87" s="58"/>
      <c r="K87" s="52"/>
      <c r="L87" s="58"/>
      <c r="M87" s="52"/>
      <c r="N87" s="58"/>
      <c r="O87" s="52"/>
      <c r="P87" s="58"/>
      <c r="Q87" s="52"/>
      <c r="R87" s="58"/>
      <c r="S87" s="52"/>
      <c r="T87" s="58"/>
      <c r="U87" s="52"/>
      <c r="V87" s="53">
        <v>11000000</v>
      </c>
      <c r="W87" s="54"/>
      <c r="X87" s="30"/>
      <c r="Y87" s="30"/>
    </row>
    <row r="88" spans="1:25" ht="21.75" customHeight="1" x14ac:dyDescent="0.15">
      <c r="A88" s="55" t="s">
        <v>67</v>
      </c>
      <c r="B88" s="56"/>
      <c r="C88" s="56"/>
      <c r="D88" s="56"/>
      <c r="E88" s="56"/>
      <c r="F88" s="56"/>
      <c r="G88" s="57"/>
      <c r="H88" s="51"/>
      <c r="I88" s="52"/>
      <c r="J88" s="51"/>
      <c r="K88" s="52"/>
      <c r="L88" s="51"/>
      <c r="M88" s="52"/>
      <c r="N88" s="51"/>
      <c r="O88" s="52"/>
      <c r="P88" s="51"/>
      <c r="Q88" s="52"/>
      <c r="R88" s="51"/>
      <c r="S88" s="52"/>
      <c r="T88" s="51"/>
      <c r="U88" s="52"/>
      <c r="V88" s="46">
        <f t="shared" ref="V88" si="26">V86+V87</f>
        <v>11000000</v>
      </c>
      <c r="W88" s="47"/>
      <c r="X88" s="30"/>
      <c r="Y88" s="30"/>
    </row>
    <row r="89" spans="1:25" ht="21.75" customHeight="1" x14ac:dyDescent="0.15">
      <c r="A89" s="55" t="s">
        <v>68</v>
      </c>
      <c r="B89" s="56"/>
      <c r="C89" s="56"/>
      <c r="D89" s="56"/>
      <c r="E89" s="56"/>
      <c r="F89" s="56"/>
      <c r="G89" s="57"/>
      <c r="H89" s="59"/>
      <c r="I89" s="60"/>
      <c r="J89" s="59"/>
      <c r="K89" s="60"/>
      <c r="L89" s="59"/>
      <c r="M89" s="60"/>
      <c r="N89" s="59"/>
      <c r="O89" s="60"/>
      <c r="P89" s="59"/>
      <c r="Q89" s="60"/>
      <c r="R89" s="59"/>
      <c r="S89" s="60"/>
      <c r="T89" s="59"/>
      <c r="U89" s="60"/>
      <c r="V89" s="61"/>
      <c r="W89" s="62"/>
      <c r="X89" s="30"/>
      <c r="Y89" s="30"/>
    </row>
    <row r="90" spans="1:25" ht="21.75" customHeight="1" x14ac:dyDescent="0.15">
      <c r="A90" s="55" t="s">
        <v>69</v>
      </c>
      <c r="B90" s="56"/>
      <c r="C90" s="56"/>
      <c r="D90" s="56"/>
      <c r="E90" s="56"/>
      <c r="F90" s="56"/>
      <c r="G90" s="57"/>
      <c r="H90" s="51"/>
      <c r="I90" s="52"/>
      <c r="J90" s="58"/>
      <c r="K90" s="52"/>
      <c r="L90" s="58"/>
      <c r="M90" s="52"/>
      <c r="N90" s="58"/>
      <c r="O90" s="52"/>
      <c r="P90" s="58"/>
      <c r="Q90" s="52"/>
      <c r="R90" s="58"/>
      <c r="S90" s="52"/>
      <c r="T90" s="58"/>
      <c r="U90" s="52"/>
      <c r="V90" s="53">
        <f>SUM(L90,R90,R90)</f>
        <v>0</v>
      </c>
      <c r="W90" s="54"/>
      <c r="X90" s="30"/>
      <c r="Y90" s="30"/>
    </row>
    <row r="91" spans="1:25" ht="21.75" customHeight="1" x14ac:dyDescent="0.15">
      <c r="A91" s="55" t="s">
        <v>70</v>
      </c>
      <c r="B91" s="56"/>
      <c r="C91" s="56"/>
      <c r="D91" s="56"/>
      <c r="E91" s="56"/>
      <c r="F91" s="56"/>
      <c r="G91" s="57"/>
      <c r="H91" s="51"/>
      <c r="I91" s="52"/>
      <c r="J91" s="58"/>
      <c r="K91" s="52"/>
      <c r="L91" s="58"/>
      <c r="M91" s="52"/>
      <c r="N91" s="58"/>
      <c r="O91" s="52"/>
      <c r="P91" s="58"/>
      <c r="Q91" s="52"/>
      <c r="R91" s="58"/>
      <c r="S91" s="52"/>
      <c r="T91" s="58"/>
      <c r="U91" s="52"/>
      <c r="V91" s="53">
        <v>66100000</v>
      </c>
      <c r="W91" s="54"/>
      <c r="X91" s="30"/>
      <c r="Y91" s="30"/>
    </row>
    <row r="92" spans="1:25" ht="21.75" customHeight="1" x14ac:dyDescent="0.15">
      <c r="A92" s="55" t="s">
        <v>74</v>
      </c>
      <c r="B92" s="56"/>
      <c r="C92" s="56"/>
      <c r="D92" s="56"/>
      <c r="E92" s="56"/>
      <c r="F92" s="56"/>
      <c r="G92" s="57"/>
      <c r="H92" s="2"/>
      <c r="I92" s="3"/>
      <c r="J92" s="2"/>
      <c r="K92" s="3"/>
      <c r="L92" s="2"/>
      <c r="M92" s="3"/>
      <c r="N92" s="2"/>
      <c r="O92" s="3"/>
      <c r="P92" s="2"/>
      <c r="Q92" s="3"/>
      <c r="R92" s="2"/>
      <c r="S92" s="3"/>
      <c r="T92" s="2"/>
      <c r="U92" s="3"/>
      <c r="V92" s="46">
        <v>66100000</v>
      </c>
      <c r="W92" s="148"/>
      <c r="X92" s="30"/>
      <c r="Y92" s="30"/>
    </row>
    <row r="93" spans="1:25" ht="21.75" customHeight="1" x14ac:dyDescent="0.15">
      <c r="A93" s="48" t="s">
        <v>75</v>
      </c>
      <c r="B93" s="49"/>
      <c r="C93" s="49"/>
      <c r="D93" s="49"/>
      <c r="E93" s="49"/>
      <c r="F93" s="49"/>
      <c r="G93" s="50"/>
      <c r="H93" s="51"/>
      <c r="I93" s="52"/>
      <c r="J93" s="51"/>
      <c r="K93" s="52"/>
      <c r="L93" s="51"/>
      <c r="M93" s="52"/>
      <c r="N93" s="51"/>
      <c r="O93" s="52"/>
      <c r="P93" s="51"/>
      <c r="Q93" s="52"/>
      <c r="R93" s="51"/>
      <c r="S93" s="52"/>
      <c r="T93" s="51"/>
      <c r="U93" s="52"/>
      <c r="V93" s="46">
        <f>V88+V91</f>
        <v>77100000</v>
      </c>
      <c r="W93" s="47"/>
      <c r="X93" s="30"/>
      <c r="Y93" s="30"/>
    </row>
  </sheetData>
  <mergeCells count="731">
    <mergeCell ref="A4:W4"/>
    <mergeCell ref="H5:W5"/>
    <mergeCell ref="A6:G7"/>
    <mergeCell ref="H6:M6"/>
    <mergeCell ref="N6:S6"/>
    <mergeCell ref="T6:U6"/>
    <mergeCell ref="V6:W7"/>
    <mergeCell ref="H7:I7"/>
    <mergeCell ref="J7:K7"/>
    <mergeCell ref="L7:M7"/>
    <mergeCell ref="N7:O7"/>
    <mergeCell ref="P7:Q7"/>
    <mergeCell ref="R7:S7"/>
    <mergeCell ref="T7:U7"/>
    <mergeCell ref="A8:G8"/>
    <mergeCell ref="H8:I8"/>
    <mergeCell ref="J8:K8"/>
    <mergeCell ref="L8:M8"/>
    <mergeCell ref="N8:O8"/>
    <mergeCell ref="P8:Q8"/>
    <mergeCell ref="R8:S8"/>
    <mergeCell ref="T8:U8"/>
    <mergeCell ref="V8:W8"/>
    <mergeCell ref="A9:G9"/>
    <mergeCell ref="H9:I9"/>
    <mergeCell ref="J9:K9"/>
    <mergeCell ref="L9:M9"/>
    <mergeCell ref="N9:O9"/>
    <mergeCell ref="P9:Q9"/>
    <mergeCell ref="R9:S9"/>
    <mergeCell ref="T9:U9"/>
    <mergeCell ref="V9:W9"/>
    <mergeCell ref="A10:G10"/>
    <mergeCell ref="H10:I10"/>
    <mergeCell ref="J10:K10"/>
    <mergeCell ref="L10:M10"/>
    <mergeCell ref="N10:O10"/>
    <mergeCell ref="P10:Q10"/>
    <mergeCell ref="R10:S10"/>
    <mergeCell ref="T10:U10"/>
    <mergeCell ref="V10:W10"/>
    <mergeCell ref="A11:G11"/>
    <mergeCell ref="H11:I11"/>
    <mergeCell ref="J11:K11"/>
    <mergeCell ref="L11:M11"/>
    <mergeCell ref="N11:O11"/>
    <mergeCell ref="P11:Q11"/>
    <mergeCell ref="R11:S11"/>
    <mergeCell ref="T11:U11"/>
    <mergeCell ref="V11:W11"/>
    <mergeCell ref="A12:G12"/>
    <mergeCell ref="H12:I12"/>
    <mergeCell ref="J12:K12"/>
    <mergeCell ref="L12:M12"/>
    <mergeCell ref="N12:O12"/>
    <mergeCell ref="P12:Q12"/>
    <mergeCell ref="R12:S12"/>
    <mergeCell ref="T12:U12"/>
    <mergeCell ref="V12:W12"/>
    <mergeCell ref="R13:S13"/>
    <mergeCell ref="T13:U13"/>
    <mergeCell ref="V13:W13"/>
    <mergeCell ref="A14:G14"/>
    <mergeCell ref="H14:I14"/>
    <mergeCell ref="J14:K14"/>
    <mergeCell ref="L14:M14"/>
    <mergeCell ref="N14:O14"/>
    <mergeCell ref="P14:Q14"/>
    <mergeCell ref="R14:S14"/>
    <mergeCell ref="A13:G13"/>
    <mergeCell ref="H13:I13"/>
    <mergeCell ref="J13:K13"/>
    <mergeCell ref="L13:M13"/>
    <mergeCell ref="N13:O13"/>
    <mergeCell ref="P13:Q13"/>
    <mergeCell ref="T14:U14"/>
    <mergeCell ref="V14:W14"/>
    <mergeCell ref="A15:G15"/>
    <mergeCell ref="H15:I15"/>
    <mergeCell ref="J15:K15"/>
    <mergeCell ref="L15:M15"/>
    <mergeCell ref="N15:O15"/>
    <mergeCell ref="P15:Q15"/>
    <mergeCell ref="R15:S15"/>
    <mergeCell ref="T15:U15"/>
    <mergeCell ref="V15:W15"/>
    <mergeCell ref="A16:G16"/>
    <mergeCell ref="H16:I16"/>
    <mergeCell ref="J16:K16"/>
    <mergeCell ref="L16:M16"/>
    <mergeCell ref="N16:O16"/>
    <mergeCell ref="P16:Q16"/>
    <mergeCell ref="R16:S16"/>
    <mergeCell ref="T16:U16"/>
    <mergeCell ref="V16:W16"/>
    <mergeCell ref="R17:S17"/>
    <mergeCell ref="T17:U17"/>
    <mergeCell ref="V17:W17"/>
    <mergeCell ref="A18:G18"/>
    <mergeCell ref="H18:I18"/>
    <mergeCell ref="J18:K18"/>
    <mergeCell ref="L18:M18"/>
    <mergeCell ref="N18:O18"/>
    <mergeCell ref="P18:Q18"/>
    <mergeCell ref="R18:S18"/>
    <mergeCell ref="A17:G17"/>
    <mergeCell ref="H17:I17"/>
    <mergeCell ref="J17:K17"/>
    <mergeCell ref="L17:M17"/>
    <mergeCell ref="N17:O17"/>
    <mergeCell ref="P17:Q17"/>
    <mergeCell ref="T18:U18"/>
    <mergeCell ref="V18:W18"/>
    <mergeCell ref="A19:G19"/>
    <mergeCell ref="H19:I19"/>
    <mergeCell ref="J19:K19"/>
    <mergeCell ref="L19:M19"/>
    <mergeCell ref="N19:O19"/>
    <mergeCell ref="P19:Q19"/>
    <mergeCell ref="R19:S19"/>
    <mergeCell ref="T19:U19"/>
    <mergeCell ref="V19:W19"/>
    <mergeCell ref="A20:G20"/>
    <mergeCell ref="H20:I20"/>
    <mergeCell ref="J20:K20"/>
    <mergeCell ref="L20:M20"/>
    <mergeCell ref="N20:O20"/>
    <mergeCell ref="P20:Q20"/>
    <mergeCell ref="R20:S20"/>
    <mergeCell ref="T20:U20"/>
    <mergeCell ref="V20:W20"/>
    <mergeCell ref="R21:S21"/>
    <mergeCell ref="T21:U21"/>
    <mergeCell ref="V21:W21"/>
    <mergeCell ref="A22:G22"/>
    <mergeCell ref="H22:I22"/>
    <mergeCell ref="J22:K22"/>
    <mergeCell ref="L22:M22"/>
    <mergeCell ref="N22:O22"/>
    <mergeCell ref="P22:Q22"/>
    <mergeCell ref="R22:S22"/>
    <mergeCell ref="A21:G21"/>
    <mergeCell ref="H21:I21"/>
    <mergeCell ref="J21:K21"/>
    <mergeCell ref="L21:M21"/>
    <mergeCell ref="N21:O21"/>
    <mergeCell ref="P21:Q21"/>
    <mergeCell ref="T22:U22"/>
    <mergeCell ref="V22:W22"/>
    <mergeCell ref="A23:G23"/>
    <mergeCell ref="H23:I23"/>
    <mergeCell ref="J23:K23"/>
    <mergeCell ref="L23:M23"/>
    <mergeCell ref="N23:O23"/>
    <mergeCell ref="P23:Q23"/>
    <mergeCell ref="R23:S23"/>
    <mergeCell ref="T23:U23"/>
    <mergeCell ref="V23:W23"/>
    <mergeCell ref="A24:G24"/>
    <mergeCell ref="H24:I24"/>
    <mergeCell ref="J24:K24"/>
    <mergeCell ref="L24:M24"/>
    <mergeCell ref="N24:O24"/>
    <mergeCell ref="P24:Q24"/>
    <mergeCell ref="R24:S24"/>
    <mergeCell ref="T24:U24"/>
    <mergeCell ref="V24:W24"/>
    <mergeCell ref="R25:S25"/>
    <mergeCell ref="T25:U25"/>
    <mergeCell ref="V25:W25"/>
    <mergeCell ref="A26:G26"/>
    <mergeCell ref="H26:I26"/>
    <mergeCell ref="J26:K26"/>
    <mergeCell ref="L26:M26"/>
    <mergeCell ref="N26:O26"/>
    <mergeCell ref="P26:Q26"/>
    <mergeCell ref="R26:S26"/>
    <mergeCell ref="A25:G25"/>
    <mergeCell ref="H25:I25"/>
    <mergeCell ref="J25:K25"/>
    <mergeCell ref="L25:M25"/>
    <mergeCell ref="N25:O25"/>
    <mergeCell ref="P25:Q25"/>
    <mergeCell ref="T26:U26"/>
    <mergeCell ref="V26:W26"/>
    <mergeCell ref="A27:G27"/>
    <mergeCell ref="H27:I27"/>
    <mergeCell ref="J27:K27"/>
    <mergeCell ref="L27:M27"/>
    <mergeCell ref="N27:O27"/>
    <mergeCell ref="P27:Q27"/>
    <mergeCell ref="R27:S27"/>
    <mergeCell ref="T27:U27"/>
    <mergeCell ref="V27:W27"/>
    <mergeCell ref="A28:G28"/>
    <mergeCell ref="H28:I28"/>
    <mergeCell ref="J28:K28"/>
    <mergeCell ref="L28:M28"/>
    <mergeCell ref="N28:O28"/>
    <mergeCell ref="P28:Q28"/>
    <mergeCell ref="R28:S28"/>
    <mergeCell ref="T28:U28"/>
    <mergeCell ref="V28:W28"/>
    <mergeCell ref="A29:G29"/>
    <mergeCell ref="H29:I29"/>
    <mergeCell ref="J29:K29"/>
    <mergeCell ref="L29:M29"/>
    <mergeCell ref="N29:O29"/>
    <mergeCell ref="P29:Q29"/>
    <mergeCell ref="R29:S29"/>
    <mergeCell ref="T29:U29"/>
    <mergeCell ref="V29:W29"/>
    <mergeCell ref="R30:S30"/>
    <mergeCell ref="T30:U30"/>
    <mergeCell ref="V30:W30"/>
    <mergeCell ref="A31:G31"/>
    <mergeCell ref="H31:I31"/>
    <mergeCell ref="J31:K31"/>
    <mergeCell ref="L31:M31"/>
    <mergeCell ref="N31:O31"/>
    <mergeCell ref="P31:Q31"/>
    <mergeCell ref="R31:S31"/>
    <mergeCell ref="A30:G30"/>
    <mergeCell ref="H30:I30"/>
    <mergeCell ref="J30:K30"/>
    <mergeCell ref="L30:M30"/>
    <mergeCell ref="N30:O30"/>
    <mergeCell ref="P30:Q30"/>
    <mergeCell ref="T31:U31"/>
    <mergeCell ref="V31:W31"/>
    <mergeCell ref="A32:G32"/>
    <mergeCell ref="H32:I32"/>
    <mergeCell ref="J32:K32"/>
    <mergeCell ref="L32:M32"/>
    <mergeCell ref="N32:O32"/>
    <mergeCell ref="P32:Q32"/>
    <mergeCell ref="R32:S32"/>
    <mergeCell ref="T32:U32"/>
    <mergeCell ref="V32:W32"/>
    <mergeCell ref="A33:G33"/>
    <mergeCell ref="H33:I33"/>
    <mergeCell ref="J33:K33"/>
    <mergeCell ref="L33:M33"/>
    <mergeCell ref="N33:O33"/>
    <mergeCell ref="P33:Q33"/>
    <mergeCell ref="R33:S33"/>
    <mergeCell ref="T33:U33"/>
    <mergeCell ref="V33:W33"/>
    <mergeCell ref="R35:S35"/>
    <mergeCell ref="T35:U35"/>
    <mergeCell ref="V35:W35"/>
    <mergeCell ref="A37:G37"/>
    <mergeCell ref="H37:I37"/>
    <mergeCell ref="J37:K37"/>
    <mergeCell ref="L37:M37"/>
    <mergeCell ref="N37:O37"/>
    <mergeCell ref="P37:Q37"/>
    <mergeCell ref="R37:S37"/>
    <mergeCell ref="A35:G35"/>
    <mergeCell ref="H35:I35"/>
    <mergeCell ref="J35:K35"/>
    <mergeCell ref="L35:M35"/>
    <mergeCell ref="N35:O35"/>
    <mergeCell ref="P35:Q35"/>
    <mergeCell ref="T37:U37"/>
    <mergeCell ref="V37:W37"/>
    <mergeCell ref="A38:G38"/>
    <mergeCell ref="H38:I38"/>
    <mergeCell ref="J38:K38"/>
    <mergeCell ref="L38:M38"/>
    <mergeCell ref="N38:O38"/>
    <mergeCell ref="P38:Q38"/>
    <mergeCell ref="R38:S38"/>
    <mergeCell ref="T38:U38"/>
    <mergeCell ref="V38:W38"/>
    <mergeCell ref="A39:G39"/>
    <mergeCell ref="H39:I39"/>
    <mergeCell ref="J39:K39"/>
    <mergeCell ref="L39:M39"/>
    <mergeCell ref="N39:O39"/>
    <mergeCell ref="P39:Q39"/>
    <mergeCell ref="R39:S39"/>
    <mergeCell ref="T39:U39"/>
    <mergeCell ref="V39:W39"/>
    <mergeCell ref="R40:S40"/>
    <mergeCell ref="T40:U40"/>
    <mergeCell ref="V40:W40"/>
    <mergeCell ref="A42:G42"/>
    <mergeCell ref="H42:I42"/>
    <mergeCell ref="J42:K42"/>
    <mergeCell ref="L42:M42"/>
    <mergeCell ref="N42:O42"/>
    <mergeCell ref="P42:Q42"/>
    <mergeCell ref="R42:S42"/>
    <mergeCell ref="A40:G40"/>
    <mergeCell ref="H40:I40"/>
    <mergeCell ref="J40:K40"/>
    <mergeCell ref="L40:M40"/>
    <mergeCell ref="N40:O40"/>
    <mergeCell ref="P40:Q40"/>
    <mergeCell ref="T42:U42"/>
    <mergeCell ref="V42:W42"/>
    <mergeCell ref="A44:G44"/>
    <mergeCell ref="H44:I44"/>
    <mergeCell ref="J44:K44"/>
    <mergeCell ref="L44:M44"/>
    <mergeCell ref="N44:O44"/>
    <mergeCell ref="P44:Q44"/>
    <mergeCell ref="R44:S44"/>
    <mergeCell ref="T44:U44"/>
    <mergeCell ref="V44:W44"/>
    <mergeCell ref="A45:G45"/>
    <mergeCell ref="H45:I45"/>
    <mergeCell ref="J45:K45"/>
    <mergeCell ref="L45:M45"/>
    <mergeCell ref="N45:O45"/>
    <mergeCell ref="P45:Q45"/>
    <mergeCell ref="R45:S45"/>
    <mergeCell ref="T45:U45"/>
    <mergeCell ref="V45:W45"/>
    <mergeCell ref="R46:S46"/>
    <mergeCell ref="T46:U46"/>
    <mergeCell ref="V46:W46"/>
    <mergeCell ref="A47:G47"/>
    <mergeCell ref="H47:I47"/>
    <mergeCell ref="J47:K47"/>
    <mergeCell ref="L47:M47"/>
    <mergeCell ref="N47:O47"/>
    <mergeCell ref="P47:Q47"/>
    <mergeCell ref="R47:S47"/>
    <mergeCell ref="A46:G46"/>
    <mergeCell ref="H46:I46"/>
    <mergeCell ref="J46:K46"/>
    <mergeCell ref="L46:M46"/>
    <mergeCell ref="N46:O46"/>
    <mergeCell ref="P46:Q46"/>
    <mergeCell ref="T47:U47"/>
    <mergeCell ref="V47:W47"/>
    <mergeCell ref="A48:G48"/>
    <mergeCell ref="H48:I48"/>
    <mergeCell ref="J48:K48"/>
    <mergeCell ref="L48:M48"/>
    <mergeCell ref="N48:O48"/>
    <mergeCell ref="P48:Q48"/>
    <mergeCell ref="R48:S48"/>
    <mergeCell ref="T48:U48"/>
    <mergeCell ref="V48:W48"/>
    <mergeCell ref="A49:G49"/>
    <mergeCell ref="H49:I49"/>
    <mergeCell ref="J49:K49"/>
    <mergeCell ref="L49:M49"/>
    <mergeCell ref="N49:O49"/>
    <mergeCell ref="P49:Q49"/>
    <mergeCell ref="R49:S49"/>
    <mergeCell ref="T49:U49"/>
    <mergeCell ref="V49:W49"/>
    <mergeCell ref="A50:G50"/>
    <mergeCell ref="H50:I50"/>
    <mergeCell ref="J50:K50"/>
    <mergeCell ref="L50:M50"/>
    <mergeCell ref="V50:W50"/>
    <mergeCell ref="A51:G51"/>
    <mergeCell ref="H51:I51"/>
    <mergeCell ref="J51:K51"/>
    <mergeCell ref="L51:M51"/>
    <mergeCell ref="N51:O51"/>
    <mergeCell ref="P51:Q51"/>
    <mergeCell ref="R51:S51"/>
    <mergeCell ref="T51:U51"/>
    <mergeCell ref="V51:W51"/>
    <mergeCell ref="A52:G52"/>
    <mergeCell ref="H52:I52"/>
    <mergeCell ref="J52:K52"/>
    <mergeCell ref="L52:M52"/>
    <mergeCell ref="N52:O52"/>
    <mergeCell ref="P52:Q52"/>
    <mergeCell ref="R52:S52"/>
    <mergeCell ref="T52:U52"/>
    <mergeCell ref="V52:W52"/>
    <mergeCell ref="A53:G53"/>
    <mergeCell ref="H53:I53"/>
    <mergeCell ref="J53:K53"/>
    <mergeCell ref="L53:M53"/>
    <mergeCell ref="N53:O53"/>
    <mergeCell ref="P53:Q53"/>
    <mergeCell ref="R53:S53"/>
    <mergeCell ref="T53:U53"/>
    <mergeCell ref="V53:W53"/>
    <mergeCell ref="A54:G54"/>
    <mergeCell ref="H54:I54"/>
    <mergeCell ref="J54:K54"/>
    <mergeCell ref="L54:M54"/>
    <mergeCell ref="N54:O54"/>
    <mergeCell ref="P54:Q54"/>
    <mergeCell ref="R54:S54"/>
    <mergeCell ref="T54:U54"/>
    <mergeCell ref="V54:W54"/>
    <mergeCell ref="A56:G56"/>
    <mergeCell ref="H56:I56"/>
    <mergeCell ref="J56:K56"/>
    <mergeCell ref="L56:M56"/>
    <mergeCell ref="N56:O56"/>
    <mergeCell ref="P56:Q56"/>
    <mergeCell ref="R56:S56"/>
    <mergeCell ref="T56:U56"/>
    <mergeCell ref="V56:W56"/>
    <mergeCell ref="R57:S57"/>
    <mergeCell ref="T57:U57"/>
    <mergeCell ref="V57:W57"/>
    <mergeCell ref="A58:G58"/>
    <mergeCell ref="H58:I58"/>
    <mergeCell ref="J58:K58"/>
    <mergeCell ref="L58:M58"/>
    <mergeCell ref="N58:O58"/>
    <mergeCell ref="P58:Q58"/>
    <mergeCell ref="R58:S58"/>
    <mergeCell ref="A57:G57"/>
    <mergeCell ref="H57:I57"/>
    <mergeCell ref="J57:K57"/>
    <mergeCell ref="L57:M57"/>
    <mergeCell ref="N57:O57"/>
    <mergeCell ref="P57:Q57"/>
    <mergeCell ref="T58:U58"/>
    <mergeCell ref="V58:W58"/>
    <mergeCell ref="A59:G59"/>
    <mergeCell ref="H59:I59"/>
    <mergeCell ref="J59:K59"/>
    <mergeCell ref="L59:M59"/>
    <mergeCell ref="N59:O59"/>
    <mergeCell ref="P59:Q59"/>
    <mergeCell ref="R59:S59"/>
    <mergeCell ref="T59:U59"/>
    <mergeCell ref="V59:W59"/>
    <mergeCell ref="A60:G60"/>
    <mergeCell ref="H60:I60"/>
    <mergeCell ref="J60:K60"/>
    <mergeCell ref="L60:M60"/>
    <mergeCell ref="N60:O60"/>
    <mergeCell ref="P60:Q60"/>
    <mergeCell ref="R60:S60"/>
    <mergeCell ref="T60:U60"/>
    <mergeCell ref="V60:W60"/>
    <mergeCell ref="R61:S61"/>
    <mergeCell ref="T61:U61"/>
    <mergeCell ref="V61:W61"/>
    <mergeCell ref="A63:G63"/>
    <mergeCell ref="H63:I63"/>
    <mergeCell ref="J63:K63"/>
    <mergeCell ref="L63:M63"/>
    <mergeCell ref="N63:O63"/>
    <mergeCell ref="P63:Q63"/>
    <mergeCell ref="R63:S63"/>
    <mergeCell ref="A61:G61"/>
    <mergeCell ref="H61:I61"/>
    <mergeCell ref="J61:K61"/>
    <mergeCell ref="L61:M61"/>
    <mergeCell ref="N61:O61"/>
    <mergeCell ref="P61:Q61"/>
    <mergeCell ref="T63:U63"/>
    <mergeCell ref="V63:W63"/>
    <mergeCell ref="A64:G64"/>
    <mergeCell ref="H64:I64"/>
    <mergeCell ref="J64:K64"/>
    <mergeCell ref="L64:M64"/>
    <mergeCell ref="N64:O64"/>
    <mergeCell ref="P64:Q64"/>
    <mergeCell ref="R64:S64"/>
    <mergeCell ref="T64:U64"/>
    <mergeCell ref="V64:W64"/>
    <mergeCell ref="A65:G65"/>
    <mergeCell ref="H65:I65"/>
    <mergeCell ref="J65:K65"/>
    <mergeCell ref="L65:M65"/>
    <mergeCell ref="N65:O65"/>
    <mergeCell ref="P65:Q65"/>
    <mergeCell ref="R65:S65"/>
    <mergeCell ref="T65:U65"/>
    <mergeCell ref="V65:W65"/>
    <mergeCell ref="R66:S66"/>
    <mergeCell ref="T66:U66"/>
    <mergeCell ref="V66:W66"/>
    <mergeCell ref="A67:G67"/>
    <mergeCell ref="H67:I67"/>
    <mergeCell ref="J67:K67"/>
    <mergeCell ref="L67:M67"/>
    <mergeCell ref="N67:O67"/>
    <mergeCell ref="P67:Q67"/>
    <mergeCell ref="R67:S67"/>
    <mergeCell ref="A66:G66"/>
    <mergeCell ref="H66:I66"/>
    <mergeCell ref="J66:K66"/>
    <mergeCell ref="L66:M66"/>
    <mergeCell ref="N66:O66"/>
    <mergeCell ref="P66:Q66"/>
    <mergeCell ref="T67:U67"/>
    <mergeCell ref="V67:W67"/>
    <mergeCell ref="A68:G68"/>
    <mergeCell ref="H68:I68"/>
    <mergeCell ref="J68:K68"/>
    <mergeCell ref="L68:M68"/>
    <mergeCell ref="N68:O68"/>
    <mergeCell ref="P68:Q68"/>
    <mergeCell ref="R68:S68"/>
    <mergeCell ref="T68:U68"/>
    <mergeCell ref="V68:W68"/>
    <mergeCell ref="A69:G69"/>
    <mergeCell ref="H69:I69"/>
    <mergeCell ref="J69:K69"/>
    <mergeCell ref="L69:M69"/>
    <mergeCell ref="N69:O69"/>
    <mergeCell ref="P69:Q69"/>
    <mergeCell ref="R69:S69"/>
    <mergeCell ref="T69:U69"/>
    <mergeCell ref="V69:W69"/>
    <mergeCell ref="R70:S70"/>
    <mergeCell ref="T70:U70"/>
    <mergeCell ref="V70:W70"/>
    <mergeCell ref="A71:G71"/>
    <mergeCell ref="H71:I71"/>
    <mergeCell ref="J71:K71"/>
    <mergeCell ref="L71:M71"/>
    <mergeCell ref="N71:O71"/>
    <mergeCell ref="P71:Q71"/>
    <mergeCell ref="R71:S71"/>
    <mergeCell ref="A70:G70"/>
    <mergeCell ref="H70:I70"/>
    <mergeCell ref="J70:K70"/>
    <mergeCell ref="L70:M70"/>
    <mergeCell ref="N70:O70"/>
    <mergeCell ref="P70:Q70"/>
    <mergeCell ref="T71:U71"/>
    <mergeCell ref="V71:W71"/>
    <mergeCell ref="A72:G72"/>
    <mergeCell ref="H72:I72"/>
    <mergeCell ref="J72:K72"/>
    <mergeCell ref="L72:M72"/>
    <mergeCell ref="N72:O72"/>
    <mergeCell ref="P72:Q72"/>
    <mergeCell ref="R72:S72"/>
    <mergeCell ref="T72:U72"/>
    <mergeCell ref="V72:W72"/>
    <mergeCell ref="A73:G73"/>
    <mergeCell ref="H73:I73"/>
    <mergeCell ref="J73:K73"/>
    <mergeCell ref="L73:M73"/>
    <mergeCell ref="N73:O73"/>
    <mergeCell ref="P73:Q73"/>
    <mergeCell ref="R73:S73"/>
    <mergeCell ref="T73:U73"/>
    <mergeCell ref="V73:W73"/>
    <mergeCell ref="R74:S74"/>
    <mergeCell ref="T74:U74"/>
    <mergeCell ref="V74:W74"/>
    <mergeCell ref="A75:G75"/>
    <mergeCell ref="H75:I75"/>
    <mergeCell ref="J75:K75"/>
    <mergeCell ref="L75:M75"/>
    <mergeCell ref="N75:O75"/>
    <mergeCell ref="P75:Q75"/>
    <mergeCell ref="R75:S75"/>
    <mergeCell ref="A74:G74"/>
    <mergeCell ref="H74:I74"/>
    <mergeCell ref="J74:K74"/>
    <mergeCell ref="L74:M74"/>
    <mergeCell ref="N74:O74"/>
    <mergeCell ref="P74:Q74"/>
    <mergeCell ref="T75:U75"/>
    <mergeCell ref="V75:W75"/>
    <mergeCell ref="A76:G76"/>
    <mergeCell ref="H76:I76"/>
    <mergeCell ref="J76:K76"/>
    <mergeCell ref="L76:M76"/>
    <mergeCell ref="N76:O76"/>
    <mergeCell ref="P76:Q76"/>
    <mergeCell ref="R76:S76"/>
    <mergeCell ref="T76:U76"/>
    <mergeCell ref="V76:W76"/>
    <mergeCell ref="A77:G77"/>
    <mergeCell ref="H77:I77"/>
    <mergeCell ref="J77:K77"/>
    <mergeCell ref="L77:M77"/>
    <mergeCell ref="N77:O77"/>
    <mergeCell ref="P77:Q77"/>
    <mergeCell ref="R77:S77"/>
    <mergeCell ref="T77:U77"/>
    <mergeCell ref="V77:W77"/>
    <mergeCell ref="R78:S78"/>
    <mergeCell ref="T78:U78"/>
    <mergeCell ref="V78:W78"/>
    <mergeCell ref="A79:G79"/>
    <mergeCell ref="H79:I79"/>
    <mergeCell ref="J79:K79"/>
    <mergeCell ref="L79:M79"/>
    <mergeCell ref="N79:O79"/>
    <mergeCell ref="P79:Q79"/>
    <mergeCell ref="R79:S79"/>
    <mergeCell ref="A78:G78"/>
    <mergeCell ref="H78:I78"/>
    <mergeCell ref="J78:K78"/>
    <mergeCell ref="L78:M78"/>
    <mergeCell ref="N78:O78"/>
    <mergeCell ref="P78:Q78"/>
    <mergeCell ref="T79:U79"/>
    <mergeCell ref="V79:W79"/>
    <mergeCell ref="A80:G80"/>
    <mergeCell ref="H80:I80"/>
    <mergeCell ref="J80:K80"/>
    <mergeCell ref="L80:M80"/>
    <mergeCell ref="N80:O80"/>
    <mergeCell ref="P80:Q80"/>
    <mergeCell ref="R80:S80"/>
    <mergeCell ref="T80:U80"/>
    <mergeCell ref="V80:W80"/>
    <mergeCell ref="A81:G81"/>
    <mergeCell ref="H81:I81"/>
    <mergeCell ref="J81:K81"/>
    <mergeCell ref="L81:M81"/>
    <mergeCell ref="N81:O81"/>
    <mergeCell ref="P81:Q81"/>
    <mergeCell ref="R81:S81"/>
    <mergeCell ref="T81:U81"/>
    <mergeCell ref="V81:W81"/>
    <mergeCell ref="R82:S82"/>
    <mergeCell ref="T82:U82"/>
    <mergeCell ref="V82:W82"/>
    <mergeCell ref="A83:G83"/>
    <mergeCell ref="H83:I83"/>
    <mergeCell ref="J83:K83"/>
    <mergeCell ref="L83:M83"/>
    <mergeCell ref="N83:O83"/>
    <mergeCell ref="P83:Q83"/>
    <mergeCell ref="R83:S83"/>
    <mergeCell ref="A82:G82"/>
    <mergeCell ref="H82:I82"/>
    <mergeCell ref="J82:K82"/>
    <mergeCell ref="L82:M82"/>
    <mergeCell ref="N82:O82"/>
    <mergeCell ref="P82:Q82"/>
    <mergeCell ref="T83:U83"/>
    <mergeCell ref="V83:W83"/>
    <mergeCell ref="A84:G84"/>
    <mergeCell ref="H84:I84"/>
    <mergeCell ref="J84:K84"/>
    <mergeCell ref="L84:M84"/>
    <mergeCell ref="N84:O84"/>
    <mergeCell ref="P84:Q84"/>
    <mergeCell ref="R84:S84"/>
    <mergeCell ref="T84:U84"/>
    <mergeCell ref="V84:W84"/>
    <mergeCell ref="A85:G85"/>
    <mergeCell ref="H85:I85"/>
    <mergeCell ref="J85:K85"/>
    <mergeCell ref="L85:M85"/>
    <mergeCell ref="N85:O85"/>
    <mergeCell ref="P85:Q85"/>
    <mergeCell ref="R85:S85"/>
    <mergeCell ref="T85:U85"/>
    <mergeCell ref="V85:W85"/>
    <mergeCell ref="R86:S86"/>
    <mergeCell ref="T86:U86"/>
    <mergeCell ref="V86:W86"/>
    <mergeCell ref="A87:G87"/>
    <mergeCell ref="H87:I87"/>
    <mergeCell ref="J87:K87"/>
    <mergeCell ref="L87:M87"/>
    <mergeCell ref="N87:O87"/>
    <mergeCell ref="P87:Q87"/>
    <mergeCell ref="R87:S87"/>
    <mergeCell ref="A86:G86"/>
    <mergeCell ref="H86:I86"/>
    <mergeCell ref="J86:K86"/>
    <mergeCell ref="L86:M86"/>
    <mergeCell ref="N86:O86"/>
    <mergeCell ref="P86:Q86"/>
    <mergeCell ref="T87:U87"/>
    <mergeCell ref="V87:W87"/>
    <mergeCell ref="A88:G88"/>
    <mergeCell ref="H88:I88"/>
    <mergeCell ref="J88:K88"/>
    <mergeCell ref="L88:M88"/>
    <mergeCell ref="N88:O88"/>
    <mergeCell ref="P88:Q88"/>
    <mergeCell ref="R88:S88"/>
    <mergeCell ref="T88:U88"/>
    <mergeCell ref="V88:W88"/>
    <mergeCell ref="A89:G89"/>
    <mergeCell ref="H89:I89"/>
    <mergeCell ref="J89:K89"/>
    <mergeCell ref="L89:M89"/>
    <mergeCell ref="N89:O89"/>
    <mergeCell ref="P89:Q89"/>
    <mergeCell ref="R89:S89"/>
    <mergeCell ref="T89:U89"/>
    <mergeCell ref="V89:W89"/>
    <mergeCell ref="A91:G91"/>
    <mergeCell ref="H91:I91"/>
    <mergeCell ref="J91:K91"/>
    <mergeCell ref="L91:M91"/>
    <mergeCell ref="N91:O91"/>
    <mergeCell ref="P91:Q91"/>
    <mergeCell ref="R91:S91"/>
    <mergeCell ref="A90:G90"/>
    <mergeCell ref="H90:I90"/>
    <mergeCell ref="J90:K90"/>
    <mergeCell ref="L90:M90"/>
    <mergeCell ref="N90:O90"/>
    <mergeCell ref="P90:Q90"/>
    <mergeCell ref="A62:G62"/>
    <mergeCell ref="X6:X7"/>
    <mergeCell ref="A2:Y3"/>
    <mergeCell ref="A34:G34"/>
    <mergeCell ref="A36:G36"/>
    <mergeCell ref="A41:G41"/>
    <mergeCell ref="A43:G43"/>
    <mergeCell ref="A55:G55"/>
    <mergeCell ref="R93:S93"/>
    <mergeCell ref="T93:U93"/>
    <mergeCell ref="V93:W93"/>
    <mergeCell ref="T91:U91"/>
    <mergeCell ref="V91:W91"/>
    <mergeCell ref="A92:G92"/>
    <mergeCell ref="V92:W92"/>
    <mergeCell ref="A93:G93"/>
    <mergeCell ref="H93:I93"/>
    <mergeCell ref="J93:K93"/>
    <mergeCell ref="L93:M93"/>
    <mergeCell ref="N93:O93"/>
    <mergeCell ref="P93:Q93"/>
    <mergeCell ref="R90:S90"/>
    <mergeCell ref="T90:U90"/>
    <mergeCell ref="V90:W90"/>
  </mergeCells>
  <phoneticPr fontId="2"/>
  <printOptions horizontalCentered="1" verticalCentered="1"/>
  <pageMargins left="0.70866141732283472" right="0.44624999999999998" top="0.74803149606299213" bottom="0.74803149606299213" header="0.31496062992125984" footer="0.31496062992125984"/>
  <pageSetup paperSize="8" scale="5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正味財産増減計算書内訳表</vt:lpstr>
      <vt:lpstr>正味財産増減計算書内訳表 (増減)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2018-04-18T06:27:20Z</cp:lastPrinted>
  <dcterms:created xsi:type="dcterms:W3CDTF">2015-01-06T05:12:34Z</dcterms:created>
  <dcterms:modified xsi:type="dcterms:W3CDTF">2018-04-18T06:28:12Z</dcterms:modified>
</cp:coreProperties>
</file>